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CONTROL INTERNO\Documents\EDILMA\INFORMES 2022\AUSTERIDAD DEL GASTO\AUSTERIDAD DEL GASTO 2023\AUSTERIDAD DEL GASTO 2024\AUSTERIDAD DEL GASTO 2025\AUSTERIDAD DEL GASTO 2026\"/>
    </mc:Choice>
  </mc:AlternateContent>
  <xr:revisionPtr revIDLastSave="0" documentId="8_{D842C856-6709-46C4-BB85-2D49FD8DAFF0}" xr6:coauthVersionLast="47" xr6:coauthVersionMax="47" xr10:uidLastSave="{00000000-0000-0000-0000-000000000000}"/>
  <bookViews>
    <workbookView xWindow="-120" yWindow="-120" windowWidth="29040" windowHeight="15720" firstSheet="18" activeTab="22" xr2:uid="{00000000-000D-0000-FFFF-FFFF00000000}"/>
  </bookViews>
  <sheets>
    <sheet name="OCT-DIC 2021" sheetId="1" r:id="rId1"/>
    <sheet name="ENE-MAR 2022" sheetId="2" r:id="rId2"/>
    <sheet name="ENERO - MARZO " sheetId="3" r:id="rId3"/>
    <sheet name="ABRIL- JUNIO " sheetId="7" r:id="rId4"/>
    <sheet name="ABRIL- JUN 2022" sheetId="6" r:id="rId5"/>
    <sheet name="JULIO - SEPT" sheetId="8" r:id="rId6"/>
    <sheet name="JULIO - SEPT 2022" sheetId="9" r:id="rId7"/>
    <sheet name="OCTUBRE -  DICIEMBRE  2022 " sheetId="11" r:id="rId8"/>
    <sheet name="ENERO -  MARZO   2023" sheetId="12" r:id="rId9"/>
    <sheet name="ABRIL -JUNIO 2023 CONSTANZA" sheetId="13" r:id="rId10"/>
    <sheet name="JULIO- SEPTIEMBRE 2023 " sheetId="14" r:id="rId11"/>
    <sheet name="OCTUBRE - DICIEMBRE 2023" sheetId="15" r:id="rId12"/>
    <sheet name="ENERO-MARZO 2024" sheetId="16" r:id="rId13"/>
    <sheet name="ABRIL-JUNIO 2024" sheetId="17" r:id="rId14"/>
    <sheet name="JULIO - SEPTIEMBRE 2024" sheetId="18" r:id="rId15"/>
    <sheet name="OCTUBRE  - DICIEMBRE  2024 " sheetId="19" r:id="rId16"/>
    <sheet name="ANEXOS" sheetId="20" r:id="rId17"/>
    <sheet name="ENERO - MARZO  2025" sheetId="22" r:id="rId18"/>
    <sheet name="ABRIL  - JUNIO  2025." sheetId="24" r:id="rId19"/>
    <sheet name="JULIO  -  SEPT 2025" sheetId="23" r:id="rId20"/>
    <sheet name="OCTUBRE - DICIEMBRE  2025 " sheetId="25" r:id="rId21"/>
    <sheet name="ENERO - MARZO 2026 " sheetId="26" r:id="rId22"/>
    <sheet name="ABRIL - JUNIO  2026 " sheetId="27"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29" i="27" l="1"/>
  <c r="L198" i="27"/>
  <c r="F230" i="27" s="1"/>
  <c r="H230" i="27" s="1"/>
  <c r="F225" i="27"/>
  <c r="H225" i="27" s="1"/>
  <c r="H226" i="27"/>
  <c r="H228" i="27"/>
  <c r="G226" i="27"/>
  <c r="G228" i="27"/>
  <c r="H229" i="27"/>
  <c r="F227" i="27"/>
  <c r="H227" i="27" s="1"/>
  <c r="F223" i="27"/>
  <c r="H223" i="27" s="1"/>
  <c r="F222" i="27"/>
  <c r="H222" i="27" s="1"/>
  <c r="F221" i="27"/>
  <c r="H221" i="27" s="1"/>
  <c r="F220" i="27"/>
  <c r="G220" i="27" s="1"/>
  <c r="D231" i="27"/>
  <c r="L82" i="27"/>
  <c r="F224" i="27" s="1"/>
  <c r="L40" i="26"/>
  <c r="L57" i="26" s="1"/>
  <c r="E261" i="26" s="1"/>
  <c r="D269" i="26"/>
  <c r="E268" i="26"/>
  <c r="G268" i="26" s="1"/>
  <c r="E266" i="26"/>
  <c r="F266" i="26" s="1"/>
  <c r="E265" i="26"/>
  <c r="F265" i="26" s="1"/>
  <c r="E264" i="26"/>
  <c r="F264" i="26" s="1"/>
  <c r="L244" i="26"/>
  <c r="E267" i="26" s="1"/>
  <c r="L152" i="26"/>
  <c r="E263" i="26" s="1"/>
  <c r="G263" i="26" s="1"/>
  <c r="I333" i="25"/>
  <c r="J333" i="25"/>
  <c r="H335" i="25"/>
  <c r="L67" i="26"/>
  <c r="E262" i="26" s="1"/>
  <c r="L34" i="26"/>
  <c r="L19" i="26"/>
  <c r="L14" i="26"/>
  <c r="E259" i="26" s="1"/>
  <c r="I334" i="25"/>
  <c r="I335" i="25"/>
  <c r="I336" i="25"/>
  <c r="I337" i="25"/>
  <c r="I338" i="25"/>
  <c r="I339" i="25"/>
  <c r="I340" i="25"/>
  <c r="I341" i="25"/>
  <c r="I342" i="25"/>
  <c r="I343" i="25"/>
  <c r="H344" i="25"/>
  <c r="H343" i="25"/>
  <c r="J343" i="25" s="1"/>
  <c r="H342" i="25"/>
  <c r="H341" i="25"/>
  <c r="H340" i="25"/>
  <c r="L63" i="25"/>
  <c r="H336" i="25" s="1"/>
  <c r="J336" i="25" s="1"/>
  <c r="J335" i="25"/>
  <c r="G239" i="23"/>
  <c r="H334" i="25"/>
  <c r="J334" i="25" s="1"/>
  <c r="H333" i="25"/>
  <c r="L281" i="25"/>
  <c r="L311" i="25"/>
  <c r="L300" i="25"/>
  <c r="L241" i="25"/>
  <c r="L202" i="25"/>
  <c r="L192" i="25"/>
  <c r="L177" i="25"/>
  <c r="L161" i="25"/>
  <c r="L143" i="25"/>
  <c r="L92" i="25"/>
  <c r="L74" i="25"/>
  <c r="H337" i="25" s="1"/>
  <c r="F344" i="25"/>
  <c r="D344" i="25"/>
  <c r="G247" i="23"/>
  <c r="H247" i="23" s="1"/>
  <c r="G244" i="23"/>
  <c r="I244" i="23"/>
  <c r="N190" i="23"/>
  <c r="P227" i="23"/>
  <c r="N227" i="23"/>
  <c r="N215" i="23"/>
  <c r="O190" i="23"/>
  <c r="I238" i="23"/>
  <c r="I240" i="23"/>
  <c r="I241" i="23"/>
  <c r="I242" i="23"/>
  <c r="I245" i="23"/>
  <c r="I246" i="23"/>
  <c r="I237" i="23"/>
  <c r="H238" i="23"/>
  <c r="H240" i="23"/>
  <c r="H241" i="23"/>
  <c r="H242" i="23"/>
  <c r="H243" i="23"/>
  <c r="H245" i="23"/>
  <c r="H246" i="23"/>
  <c r="H237" i="23"/>
  <c r="G246" i="23"/>
  <c r="G245" i="23"/>
  <c r="G242" i="23"/>
  <c r="F243" i="24"/>
  <c r="G241" i="23"/>
  <c r="G240" i="23"/>
  <c r="F241" i="24"/>
  <c r="F240" i="24"/>
  <c r="G238" i="23"/>
  <c r="G237" i="23"/>
  <c r="G238" i="24"/>
  <c r="L222" i="23"/>
  <c r="L189" i="23"/>
  <c r="L150" i="23"/>
  <c r="L132" i="23"/>
  <c r="L85" i="23"/>
  <c r="L64" i="23"/>
  <c r="L36" i="23"/>
  <c r="D249" i="24"/>
  <c r="F246" i="24"/>
  <c r="H246" i="24" s="1"/>
  <c r="F245" i="24"/>
  <c r="H245" i="24" s="1"/>
  <c r="H244" i="24"/>
  <c r="G244" i="24"/>
  <c r="F242" i="24"/>
  <c r="H242" i="24" s="1"/>
  <c r="F239" i="24"/>
  <c r="G239" i="24" s="1"/>
  <c r="K233" i="24"/>
  <c r="K217" i="24"/>
  <c r="F247" i="24" s="1"/>
  <c r="K212" i="24"/>
  <c r="F248" i="24" s="1"/>
  <c r="K176" i="24"/>
  <c r="K163" i="24"/>
  <c r="K148" i="24"/>
  <c r="K78" i="24"/>
  <c r="K59" i="24"/>
  <c r="K52" i="24"/>
  <c r="K26" i="24"/>
  <c r="F238" i="24" s="1"/>
  <c r="K12" i="24"/>
  <c r="G203" i="22"/>
  <c r="F203" i="22"/>
  <c r="G366" i="19"/>
  <c r="E203" i="22"/>
  <c r="E212" i="22"/>
  <c r="E213" i="22"/>
  <c r="D248" i="23"/>
  <c r="G214" i="22"/>
  <c r="F214" i="22"/>
  <c r="F209" i="22"/>
  <c r="E210" i="22"/>
  <c r="G204" i="22"/>
  <c r="G205" i="22"/>
  <c r="G206" i="22"/>
  <c r="G207" i="22"/>
  <c r="G208" i="22"/>
  <c r="G210" i="22"/>
  <c r="G211" i="22"/>
  <c r="G212" i="22"/>
  <c r="G213" i="22"/>
  <c r="I357" i="19"/>
  <c r="F204" i="22"/>
  <c r="F205" i="22"/>
  <c r="F206" i="22"/>
  <c r="F207" i="22"/>
  <c r="F208" i="22"/>
  <c r="F210" i="22"/>
  <c r="F211" i="22"/>
  <c r="F212" i="22"/>
  <c r="F213" i="22"/>
  <c r="E214" i="22"/>
  <c r="L177" i="22"/>
  <c r="E211" i="22"/>
  <c r="E209" i="22"/>
  <c r="L191" i="22"/>
  <c r="L187" i="22"/>
  <c r="D214" i="22"/>
  <c r="G357" i="19"/>
  <c r="D368" i="19"/>
  <c r="F368" i="19"/>
  <c r="E368" i="19"/>
  <c r="G142" i="18"/>
  <c r="H142" i="18"/>
  <c r="H363" i="19"/>
  <c r="H366" i="19"/>
  <c r="G367" i="19"/>
  <c r="H367" i="19" s="1"/>
  <c r="L182" i="22"/>
  <c r="L167" i="22"/>
  <c r="L163" i="22"/>
  <c r="L172" i="22"/>
  <c r="L145" i="22"/>
  <c r="L142" i="22"/>
  <c r="L130" i="22"/>
  <c r="E208" i="22" s="1"/>
  <c r="L86" i="22"/>
  <c r="L80" i="22"/>
  <c r="L72" i="22"/>
  <c r="E207" i="22" s="1"/>
  <c r="L63" i="22"/>
  <c r="E206" i="22" s="1"/>
  <c r="L41" i="22"/>
  <c r="L36" i="22"/>
  <c r="E205" i="22" s="1"/>
  <c r="L25" i="22"/>
  <c r="L19" i="22"/>
  <c r="L12" i="22"/>
  <c r="E204" i="22" s="1"/>
  <c r="M146" i="22"/>
  <c r="F144" i="18"/>
  <c r="F153" i="18"/>
  <c r="M287" i="19"/>
  <c r="M278" i="19"/>
  <c r="M255" i="19"/>
  <c r="M233" i="19"/>
  <c r="M210" i="19"/>
  <c r="M188" i="19"/>
  <c r="M165" i="19"/>
  <c r="M143" i="19"/>
  <c r="G364" i="19" s="1"/>
  <c r="M128" i="19"/>
  <c r="G362" i="19" s="1"/>
  <c r="M110" i="19"/>
  <c r="G365" i="19" s="1"/>
  <c r="M103" i="19"/>
  <c r="M88" i="19"/>
  <c r="M76" i="19"/>
  <c r="G360" i="19" s="1"/>
  <c r="M43" i="19"/>
  <c r="G359" i="19" s="1"/>
  <c r="M24" i="19"/>
  <c r="M15" i="19"/>
  <c r="P15" i="19" s="1"/>
  <c r="M349" i="19"/>
  <c r="M323" i="19"/>
  <c r="M298" i="19"/>
  <c r="M8" i="19"/>
  <c r="H143" i="18"/>
  <c r="H144" i="18"/>
  <c r="H145" i="18"/>
  <c r="H146" i="18"/>
  <c r="H147" i="18"/>
  <c r="H149" i="18"/>
  <c r="H150" i="18"/>
  <c r="H151" i="18"/>
  <c r="H152" i="18"/>
  <c r="G153" i="18"/>
  <c r="G143" i="18"/>
  <c r="G144" i="18"/>
  <c r="G145" i="18"/>
  <c r="G146" i="18"/>
  <c r="G147" i="18"/>
  <c r="G148" i="18"/>
  <c r="G149" i="18"/>
  <c r="G150" i="18"/>
  <c r="G151" i="18"/>
  <c r="G152" i="18"/>
  <c r="H153" i="18"/>
  <c r="E228" i="17"/>
  <c r="F152" i="18"/>
  <c r="F150" i="18"/>
  <c r="F149" i="18"/>
  <c r="F147" i="18"/>
  <c r="F146" i="18"/>
  <c r="F143" i="18"/>
  <c r="F142" i="18"/>
  <c r="L100" i="18"/>
  <c r="L92" i="18"/>
  <c r="M115" i="18"/>
  <c r="M63" i="18"/>
  <c r="L51" i="17"/>
  <c r="M43" i="18"/>
  <c r="E153" i="18"/>
  <c r="M78" i="18"/>
  <c r="L37" i="17"/>
  <c r="M20" i="18"/>
  <c r="M13" i="18"/>
  <c r="M7" i="18"/>
  <c r="D151" i="18"/>
  <c r="D150" i="18"/>
  <c r="D149" i="18"/>
  <c r="D148" i="18"/>
  <c r="D147" i="18"/>
  <c r="D146" i="18"/>
  <c r="D145" i="18"/>
  <c r="D144" i="18"/>
  <c r="D143" i="18"/>
  <c r="D142" i="18"/>
  <c r="L176" i="17"/>
  <c r="L147" i="17"/>
  <c r="G225" i="27" l="1"/>
  <c r="G223" i="27"/>
  <c r="G224" i="27"/>
  <c r="F231" i="27"/>
  <c r="H224" i="27"/>
  <c r="G230" i="27"/>
  <c r="G222" i="27"/>
  <c r="G229" i="27"/>
  <c r="G221" i="27"/>
  <c r="G227" i="27"/>
  <c r="H220" i="27"/>
  <c r="E231" i="27"/>
  <c r="E258" i="26"/>
  <c r="G258" i="26" s="1"/>
  <c r="F262" i="26"/>
  <c r="G260" i="26"/>
  <c r="F268" i="26"/>
  <c r="G267" i="26"/>
  <c r="F267" i="26"/>
  <c r="G259" i="26"/>
  <c r="F259" i="26"/>
  <c r="F263" i="26"/>
  <c r="G266" i="26"/>
  <c r="G265" i="26"/>
  <c r="F260" i="26"/>
  <c r="G262" i="26"/>
  <c r="J342" i="25"/>
  <c r="J341" i="25"/>
  <c r="H338" i="25"/>
  <c r="J338" i="25" s="1"/>
  <c r="J340" i="25"/>
  <c r="J337" i="25"/>
  <c r="H239" i="23"/>
  <c r="I239" i="23"/>
  <c r="G248" i="23"/>
  <c r="I248" i="23" s="1"/>
  <c r="I247" i="23"/>
  <c r="H244" i="23"/>
  <c r="H248" i="23" s="1"/>
  <c r="G247" i="24"/>
  <c r="H247" i="24"/>
  <c r="H240" i="24"/>
  <c r="G240" i="24"/>
  <c r="H248" i="24"/>
  <c r="G248" i="24"/>
  <c r="H238" i="24"/>
  <c r="F249" i="24"/>
  <c r="H249" i="24" s="1"/>
  <c r="G249" i="24"/>
  <c r="H241" i="24"/>
  <c r="G241" i="24"/>
  <c r="H243" i="24"/>
  <c r="G243" i="24"/>
  <c r="H239" i="24"/>
  <c r="G242" i="24"/>
  <c r="G245" i="24"/>
  <c r="G246" i="24"/>
  <c r="G361" i="19"/>
  <c r="H361" i="19" s="1"/>
  <c r="H365" i="19"/>
  <c r="I365" i="19"/>
  <c r="H364" i="19"/>
  <c r="I364" i="19"/>
  <c r="I362" i="19"/>
  <c r="H362" i="19"/>
  <c r="H357" i="19"/>
  <c r="H360" i="19"/>
  <c r="I360" i="19"/>
  <c r="H359" i="19"/>
  <c r="I359" i="19"/>
  <c r="G358" i="19"/>
  <c r="P118" i="19"/>
  <c r="D153" i="18"/>
  <c r="E235" i="17"/>
  <c r="F235" i="17" s="1"/>
  <c r="L222" i="17"/>
  <c r="L95" i="17"/>
  <c r="L88" i="17"/>
  <c r="L68" i="17"/>
  <c r="H231" i="27" l="1"/>
  <c r="G231" i="27"/>
  <c r="F258" i="26"/>
  <c r="F269" i="26" s="1"/>
  <c r="E269" i="26"/>
  <c r="G269" i="26" s="1"/>
  <c r="G261" i="26"/>
  <c r="F261" i="26"/>
  <c r="I344" i="25"/>
  <c r="G344" i="25"/>
  <c r="J344" i="25" s="1"/>
  <c r="F248" i="23"/>
  <c r="I361" i="19"/>
  <c r="G368" i="19"/>
  <c r="H358" i="19"/>
  <c r="H368" i="19" s="1"/>
  <c r="I358" i="19"/>
  <c r="L193" i="17"/>
  <c r="E234" i="17" s="1"/>
  <c r="L115" i="17"/>
  <c r="L60" i="17"/>
  <c r="L18" i="17" l="1"/>
  <c r="E225" i="17" s="1"/>
  <c r="L13" i="17"/>
  <c r="L7" i="17"/>
  <c r="L127" i="17"/>
  <c r="E233" i="17" s="1"/>
  <c r="L121" i="17"/>
  <c r="E232" i="17" s="1"/>
  <c r="L101" i="17"/>
  <c r="E231" i="17" s="1"/>
  <c r="E227" i="17"/>
  <c r="L226" i="17" l="1"/>
  <c r="E230" i="17"/>
  <c r="E229" i="17"/>
  <c r="F229" i="17" s="1"/>
  <c r="F228" i="17"/>
  <c r="E226" i="17"/>
  <c r="F233" i="17"/>
  <c r="F155" i="16"/>
  <c r="D157" i="16"/>
  <c r="L146" i="16"/>
  <c r="L140" i="16"/>
  <c r="E158" i="16" s="1"/>
  <c r="D234" i="17" s="1"/>
  <c r="L134" i="16"/>
  <c r="E157" i="16" s="1"/>
  <c r="D233" i="17" s="1"/>
  <c r="G233" i="17" s="1"/>
  <c r="L115" i="16"/>
  <c r="E155" i="16" s="1"/>
  <c r="D231" i="17" s="1"/>
  <c r="F231" i="17" s="1"/>
  <c r="L96" i="16"/>
  <c r="L70" i="16"/>
  <c r="L59" i="16"/>
  <c r="E153" i="16" s="1"/>
  <c r="D229" i="17" s="1"/>
  <c r="L52" i="16"/>
  <c r="E152" i="16" s="1"/>
  <c r="D228" i="17" s="1"/>
  <c r="G228" i="17" s="1"/>
  <c r="L31" i="16"/>
  <c r="E151" i="16" s="1"/>
  <c r="D227" i="17" s="1"/>
  <c r="G227" i="17" s="1"/>
  <c r="L17" i="16"/>
  <c r="E149" i="16" s="1"/>
  <c r="D225" i="17" s="1"/>
  <c r="F225" i="17" s="1"/>
  <c r="L13" i="16"/>
  <c r="L7" i="16"/>
  <c r="L128" i="16"/>
  <c r="L122" i="16"/>
  <c r="L109" i="16"/>
  <c r="L180" i="15"/>
  <c r="C196" i="15" s="1"/>
  <c r="D158" i="16" s="1"/>
  <c r="L187" i="15"/>
  <c r="C195" i="15"/>
  <c r="L168" i="15"/>
  <c r="L167" i="15"/>
  <c r="L157" i="15"/>
  <c r="C191" i="15"/>
  <c r="D151" i="16" s="1"/>
  <c r="C189" i="15"/>
  <c r="L145" i="15"/>
  <c r="L124" i="14"/>
  <c r="L139" i="15"/>
  <c r="L122" i="15"/>
  <c r="L74" i="15"/>
  <c r="L91" i="15" s="1"/>
  <c r="C192" i="15" s="1"/>
  <c r="D153" i="16" s="1"/>
  <c r="L89" i="15"/>
  <c r="L38" i="15"/>
  <c r="L43" i="15" s="1"/>
  <c r="L81" i="14"/>
  <c r="L105" i="14" s="1"/>
  <c r="L106" i="14" s="1"/>
  <c r="D177" i="14" s="1"/>
  <c r="L65" i="15"/>
  <c r="L23" i="15"/>
  <c r="L16" i="15"/>
  <c r="L17" i="15" s="1"/>
  <c r="C190" i="15" s="1"/>
  <c r="D150" i="16" s="1"/>
  <c r="L119" i="14"/>
  <c r="L142" i="14"/>
  <c r="L170" i="14" s="1"/>
  <c r="D180" i="14" s="1"/>
  <c r="L130" i="14"/>
  <c r="D176" i="14"/>
  <c r="L58" i="14"/>
  <c r="L93" i="13"/>
  <c r="L94" i="13" s="1"/>
  <c r="L60" i="13"/>
  <c r="L31" i="14"/>
  <c r="L37" i="14" s="1"/>
  <c r="D175" i="14" s="1"/>
  <c r="L18" i="14"/>
  <c r="D173" i="14" s="1"/>
  <c r="L7" i="14"/>
  <c r="L12" i="14"/>
  <c r="L148" i="13"/>
  <c r="L140" i="13"/>
  <c r="L128" i="13"/>
  <c r="L130" i="13" s="1"/>
  <c r="L39" i="13"/>
  <c r="L33" i="13"/>
  <c r="L20" i="13"/>
  <c r="L13" i="13"/>
  <c r="L7" i="13"/>
  <c r="L154" i="12"/>
  <c r="E236" i="17" l="1"/>
  <c r="L227" i="17" s="1"/>
  <c r="G158" i="16"/>
  <c r="D149" i="16"/>
  <c r="F153" i="16"/>
  <c r="G153" i="16"/>
  <c r="F227" i="17"/>
  <c r="F152" i="16"/>
  <c r="G151" i="16"/>
  <c r="G231" i="17"/>
  <c r="F151" i="16"/>
  <c r="F158" i="16"/>
  <c r="F157" i="16"/>
  <c r="G157" i="16"/>
  <c r="F234" i="17"/>
  <c r="G229" i="17"/>
  <c r="L150" i="16"/>
  <c r="E156" i="16"/>
  <c r="E154" i="16"/>
  <c r="E150" i="16"/>
  <c r="L146" i="15"/>
  <c r="C193" i="15" s="1"/>
  <c r="D154" i="16" s="1"/>
  <c r="C194" i="15"/>
  <c r="D156" i="16" s="1"/>
  <c r="L143" i="13"/>
  <c r="L150" i="13" s="1"/>
  <c r="L14" i="13"/>
  <c r="L13" i="14"/>
  <c r="D174" i="14" s="1"/>
  <c r="L39" i="12"/>
  <c r="L62" i="12"/>
  <c r="D226" i="17" l="1"/>
  <c r="F150" i="16"/>
  <c r="G150" i="16"/>
  <c r="D159" i="16"/>
  <c r="D232" i="17"/>
  <c r="F232" i="17" s="1"/>
  <c r="G156" i="16"/>
  <c r="F156" i="16"/>
  <c r="D230" i="17"/>
  <c r="G154" i="16"/>
  <c r="F154" i="16"/>
  <c r="G149" i="16"/>
  <c r="F149" i="16"/>
  <c r="C197" i="15"/>
  <c r="E159" i="16"/>
  <c r="L146" i="12"/>
  <c r="L128" i="12"/>
  <c r="L134" i="12"/>
  <c r="L136" i="12" s="1"/>
  <c r="L149" i="12" s="1"/>
  <c r="L156" i="12" s="1"/>
  <c r="F167" i="12"/>
  <c r="C164" i="12"/>
  <c r="L151" i="16" l="1"/>
  <c r="G159" i="16"/>
  <c r="F159" i="16"/>
  <c r="F230" i="17"/>
  <c r="G230" i="17"/>
  <c r="G226" i="17"/>
  <c r="D236" i="17"/>
  <c r="F226" i="17"/>
  <c r="L122" i="12"/>
  <c r="L102" i="12"/>
  <c r="G236" i="17" l="1"/>
  <c r="F236" i="17"/>
  <c r="L109" i="12"/>
  <c r="L123" i="12" s="1"/>
  <c r="L81" i="12"/>
  <c r="L73" i="12"/>
  <c r="L33" i="12"/>
  <c r="L63" i="12" s="1"/>
  <c r="L20" i="12"/>
  <c r="L13" i="12"/>
  <c r="L7" i="12"/>
  <c r="L14" i="12" s="1"/>
  <c r="L82" i="12" l="1"/>
  <c r="M151" i="11"/>
  <c r="M134" i="11"/>
  <c r="M120" i="11"/>
  <c r="M152" i="11" s="1"/>
  <c r="D227" i="11" l="1"/>
  <c r="L217" i="11"/>
  <c r="L196" i="11"/>
  <c r="L219" i="11" s="1"/>
  <c r="L157" i="11"/>
  <c r="L165" i="11" s="1"/>
  <c r="L150" i="11"/>
  <c r="L133" i="11"/>
  <c r="L89" i="11" l="1"/>
  <c r="L60" i="11"/>
  <c r="L119" i="11"/>
  <c r="L152" i="11" s="1"/>
  <c r="L81" i="11"/>
  <c r="L38" i="11"/>
  <c r="L33" i="11"/>
  <c r="L61" i="11" s="1"/>
  <c r="L25" i="11"/>
  <c r="L12" i="11"/>
  <c r="L19" i="11" s="1"/>
  <c r="L90" i="11" l="1"/>
  <c r="L155" i="9" l="1"/>
  <c r="L138" i="9"/>
  <c r="L157" i="9" s="1"/>
  <c r="L124" i="9"/>
  <c r="L116" i="9"/>
  <c r="L109" i="9"/>
  <c r="L98" i="9"/>
  <c r="L86" i="9"/>
  <c r="L65" i="9"/>
  <c r="L70" i="9" s="1"/>
  <c r="L53" i="9"/>
  <c r="L47" i="9"/>
  <c r="L56" i="9" s="1"/>
  <c r="L24" i="9"/>
  <c r="L15" i="9"/>
  <c r="L8" i="9"/>
  <c r="L125" i="9" l="1"/>
  <c r="L110" i="9"/>
  <c r="L17" i="9"/>
  <c r="L187" i="6"/>
  <c r="L184" i="6"/>
  <c r="L167" i="6"/>
  <c r="L151" i="6"/>
  <c r="L159" i="9" l="1"/>
  <c r="L87" i="6"/>
  <c r="L95" i="6"/>
  <c r="L76" i="6"/>
  <c r="L48" i="6"/>
  <c r="L23" i="6"/>
  <c r="L26" i="6" s="1"/>
  <c r="L8" i="6"/>
  <c r="L14" i="6"/>
  <c r="D310" i="3"/>
  <c r="D309" i="3"/>
  <c r="D255" i="3"/>
  <c r="D238" i="3"/>
  <c r="D225" i="3"/>
  <c r="D212" i="3"/>
  <c r="D211" i="3"/>
  <c r="D155" i="3"/>
  <c r="D154" i="3"/>
  <c r="D120" i="3"/>
  <c r="D119" i="3"/>
  <c r="D68" i="3"/>
  <c r="D67" i="3"/>
  <c r="D32" i="3"/>
  <c r="D31" i="3"/>
  <c r="L97" i="6" l="1"/>
  <c r="L78" i="6"/>
  <c r="L16" i="6"/>
</calcChain>
</file>

<file path=xl/sharedStrings.xml><?xml version="1.0" encoding="utf-8"?>
<sst xmlns="http://schemas.openxmlformats.org/spreadsheetml/2006/main" count="22100" uniqueCount="3575">
  <si>
    <t>Promotora de turismo de Nariño Ltda</t>
  </si>
  <si>
    <t>NIT 891.200.373 - 3</t>
  </si>
  <si>
    <t>EJECUCION DE GASTOS</t>
  </si>
  <si>
    <t>Periodo: Octubre a Diciembre de 2021</t>
  </si>
  <si>
    <t>Fecha de Impresion: 2022-4-20</t>
  </si>
  <si>
    <t/>
  </si>
  <si>
    <t>Modificaciones</t>
  </si>
  <si>
    <t>Disponibilidades</t>
  </si>
  <si>
    <t>Compromisos</t>
  </si>
  <si>
    <t>Obligaciones</t>
  </si>
  <si>
    <t>Codigo</t>
  </si>
  <si>
    <t>Nombre</t>
  </si>
  <si>
    <t>Apropiacion Inicial</t>
  </si>
  <si>
    <t>Adiciones</t>
  </si>
  <si>
    <t>Reducciones</t>
  </si>
  <si>
    <t>Creditos</t>
  </si>
  <si>
    <t>Contra Creditos</t>
  </si>
  <si>
    <t>Apropiacion Def</t>
  </si>
  <si>
    <t>Aplazam</t>
  </si>
  <si>
    <t>Desaplazam</t>
  </si>
  <si>
    <t>Totales</t>
  </si>
  <si>
    <t>Sin Afectacion</t>
  </si>
  <si>
    <t>Pagos</t>
  </si>
  <si>
    <t>Saldo Disponible</t>
  </si>
  <si>
    <t>Tipo</t>
  </si>
  <si>
    <t>2</t>
  </si>
  <si>
    <t>Gastos</t>
  </si>
  <si>
    <t>Titulo</t>
  </si>
  <si>
    <t>2.1</t>
  </si>
  <si>
    <t>Funcionamiento</t>
  </si>
  <si>
    <t>2.1.1</t>
  </si>
  <si>
    <t>Gastos de personal</t>
  </si>
  <si>
    <t>2.1.1.01</t>
  </si>
  <si>
    <t>Planta de personal permanente</t>
  </si>
  <si>
    <t>2.1.1.01.01</t>
  </si>
  <si>
    <t>Factores constitutivos de salario</t>
  </si>
  <si>
    <t>2.1.1.01.01.001</t>
  </si>
  <si>
    <t>Factores salariales comunes</t>
  </si>
  <si>
    <t>2.1.1.01.01.001.01</t>
  </si>
  <si>
    <t>Sueldo básico</t>
  </si>
  <si>
    <t>2.1.1.01.01.001.01.001</t>
  </si>
  <si>
    <t>SUELDOS</t>
  </si>
  <si>
    <t>2.1.1.01.01.001.01.001.01</t>
  </si>
  <si>
    <t>Rentas propias (administración central) o recursos propios (entidades descentralizadas)</t>
  </si>
  <si>
    <t>2.1.1.01.01.001.01.001.01.3</t>
  </si>
  <si>
    <t>GENERAL</t>
  </si>
  <si>
    <t>Detalle</t>
  </si>
  <si>
    <t>2.1.1.01.01.001.02</t>
  </si>
  <si>
    <t>Horas extras, dominicales, festivos y recargos</t>
  </si>
  <si>
    <t>2.1.1.01.01.001.02.001</t>
  </si>
  <si>
    <t>HORAS EXTRAS</t>
  </si>
  <si>
    <t>2.1.1.01.01.001.02.001.01</t>
  </si>
  <si>
    <t>2.1.1.01.01.001.02.001.01.3</t>
  </si>
  <si>
    <t>2.1.1.01.01.001.02.002</t>
  </si>
  <si>
    <t>DOMINICALES Y FESTIVOS</t>
  </si>
  <si>
    <t>2.1.1.01.01.001.02.002.01</t>
  </si>
  <si>
    <t>2.1.1.01.01.001.02.002.01.3</t>
  </si>
  <si>
    <t>2.1.1.01.01.001.05</t>
  </si>
  <si>
    <t>Auxilio de transporte</t>
  </si>
  <si>
    <t>2.1.1.01.01.001.05.001</t>
  </si>
  <si>
    <t xml:space="preserve">AUXILIO DE TRANSPORTE </t>
  </si>
  <si>
    <t>2.1.1.01.01.001.05.001.01</t>
  </si>
  <si>
    <t>2.1.1.01.01.001.05.001.01.3</t>
  </si>
  <si>
    <t>2.1.1.01.01.001.06</t>
  </si>
  <si>
    <t>Prima de servicio</t>
  </si>
  <si>
    <t>2.1.1.01.01.001.06.001</t>
  </si>
  <si>
    <t>PRIMA DE SERVICIO</t>
  </si>
  <si>
    <t>2.1.1.01.01.001.06.001.01</t>
  </si>
  <si>
    <t>2.1.1.01.01.001.06.001.01.3</t>
  </si>
  <si>
    <t>2.1.1.01.01.001.08</t>
  </si>
  <si>
    <t>Prestaciones sociales</t>
  </si>
  <si>
    <t>2.1.1.01.01.001.08.01</t>
  </si>
  <si>
    <t>Prima de navidad</t>
  </si>
  <si>
    <t>2.1.1.01.01.001.08.01.001</t>
  </si>
  <si>
    <t>PRIMA DE NAVIDAD</t>
  </si>
  <si>
    <t>2.1.1.01.01.001.08.01.001.01</t>
  </si>
  <si>
    <t>2.1.1.01.01.001.08.01.001.01.3</t>
  </si>
  <si>
    <t>2.1.1.01.01.001.08.02</t>
  </si>
  <si>
    <t>Prima de vacaciones</t>
  </si>
  <si>
    <t>2.1.1.01.01.001.08.02.001</t>
  </si>
  <si>
    <t>PRIMA DE VACACIONES</t>
  </si>
  <si>
    <t>2.1.1.01.01.001.08.02.001.01</t>
  </si>
  <si>
    <t>2.1.1.01.01.001.08.02.001.01.3</t>
  </si>
  <si>
    <t>2.1.1.01.02</t>
  </si>
  <si>
    <t>Contribuciones inherentes a la nómina</t>
  </si>
  <si>
    <t>2.1.1.01.02.001</t>
  </si>
  <si>
    <t>Aportes a la seguridad social en pensiones</t>
  </si>
  <si>
    <t>2.1.1.01.02.001.001</t>
  </si>
  <si>
    <t>APORTES A PENSIÒN</t>
  </si>
  <si>
    <t>2.1.1.01.02.001.001.01</t>
  </si>
  <si>
    <t>2.1.1.01.02.001.001.01.3</t>
  </si>
  <si>
    <t>2.1.1.01.02.003</t>
  </si>
  <si>
    <t xml:space="preserve">Aportes de cesantías </t>
  </si>
  <si>
    <t>2.1.1.01.02.003.001</t>
  </si>
  <si>
    <t>CESANTIAS</t>
  </si>
  <si>
    <t>2.1.1.01.02.003.001.01</t>
  </si>
  <si>
    <t>2.1.1.01.02.003.001.01.3</t>
  </si>
  <si>
    <t>2.1.1.01.02.003.002</t>
  </si>
  <si>
    <t>INTERESES DE CESANTÌAS</t>
  </si>
  <si>
    <t>2.1.1.01.02.003.002.01</t>
  </si>
  <si>
    <t>2.1.1.01.02.003.002.01.3</t>
  </si>
  <si>
    <t>2.1.1.01.02.004</t>
  </si>
  <si>
    <t>Aportes a cajas de compensación familiar</t>
  </si>
  <si>
    <t>2.1.1.01.02.004.001</t>
  </si>
  <si>
    <t>APORTES A COMFAMILIAR</t>
  </si>
  <si>
    <t>2.1.1.01.02.004.001.01</t>
  </si>
  <si>
    <t>2.1.1.01.02.004.001.01.3</t>
  </si>
  <si>
    <t>2.1.1.01.02.005</t>
  </si>
  <si>
    <t>Aportes generales al sistema de riesgos laborales</t>
  </si>
  <si>
    <t>2.1.1.01.02.005.001</t>
  </si>
  <si>
    <t>APORTES A RIESTOS LABORALES</t>
  </si>
  <si>
    <t>2.1.1.01.02.005.001.01</t>
  </si>
  <si>
    <t>2.1.1.01.02.005.001.01.3</t>
  </si>
  <si>
    <t>2.1.1.01.03</t>
  </si>
  <si>
    <t>Remuneraciones no constitutivas de factor salarial</t>
  </si>
  <si>
    <t>2.1.1.01.03.001</t>
  </si>
  <si>
    <t>2.1.1.01.03.001.01</t>
  </si>
  <si>
    <t>Vacaciones</t>
  </si>
  <si>
    <t>2.1.1.01.03.001.01.001</t>
  </si>
  <si>
    <t>VACACIONES</t>
  </si>
  <si>
    <t>2.1.1.01.03.001.01.001.01</t>
  </si>
  <si>
    <t>2.1.1.01.03.001.01.001.01.3</t>
  </si>
  <si>
    <t>2.1.1.01.03.001.03</t>
  </si>
  <si>
    <t>Bonificación especial de recreación</t>
  </si>
  <si>
    <t>2.1.1.01.03.001.03.001</t>
  </si>
  <si>
    <t xml:space="preserve">BONIFICACION ESPECIAL POR RECREACIÒN </t>
  </si>
  <si>
    <t>2.1.1.01.03.001.03.001.01</t>
  </si>
  <si>
    <t>2.1.1.01.03.001.03.001.01.3</t>
  </si>
  <si>
    <t>2.1.1.01.04.001</t>
  </si>
  <si>
    <t xml:space="preserve"> Otros gastos de personal - previo concepto DGPPN</t>
  </si>
  <si>
    <t>2.1.1.01.04.001.001</t>
  </si>
  <si>
    <t>PRIMA EXTRALEGAL DE VACACIONES</t>
  </si>
  <si>
    <t>2.1.1.01.04.001.001.01</t>
  </si>
  <si>
    <t>2.1.1.01.04.001.001.01.3</t>
  </si>
  <si>
    <t>2.1.1.01.04.001.002</t>
  </si>
  <si>
    <t>PRIMA EXTRALEGAL DE SERVICIOS</t>
  </si>
  <si>
    <t>2.1.1.01.04.001.002.01</t>
  </si>
  <si>
    <t>2.1.1.01.04.001.002.01.3</t>
  </si>
  <si>
    <t>2.1.1.01.04.001.003</t>
  </si>
  <si>
    <t>OTROS GASTOS CONVENCIÒN COLECTIVA</t>
  </si>
  <si>
    <t>2.1.1.01.04.001.003.01</t>
  </si>
  <si>
    <t>2.1.1.01.04.001.003.01.3</t>
  </si>
  <si>
    <t>2.1.1.01.04.001.004</t>
  </si>
  <si>
    <t>CAPACITACIÒN AL PERSONAL</t>
  </si>
  <si>
    <t>2.1.1.01.04.001.004.01</t>
  </si>
  <si>
    <t>2.1.1.01.04.001.004.01.3</t>
  </si>
  <si>
    <t>2.1.1.01.04.001.005</t>
  </si>
  <si>
    <t>BIENESTAR SOCIAL</t>
  </si>
  <si>
    <t>2.1.1.01.04.001.005.01</t>
  </si>
  <si>
    <t>2.1.1.01.04.001.005.01.3</t>
  </si>
  <si>
    <t>2.1.1.01.04.001.006</t>
  </si>
  <si>
    <t>HONORARIOS PROFESIONALES Y TÈCNICOS</t>
  </si>
  <si>
    <t>2.1.1.01.04.001.006.01</t>
  </si>
  <si>
    <t>2.1.1.01.04.001.006.01.3</t>
  </si>
  <si>
    <t>2.1.1.01.04.001.007</t>
  </si>
  <si>
    <t>OTROS HONORARIOS (CONSTULTORIAS - ESTUDIOS)</t>
  </si>
  <si>
    <t>2.1.1.01.04.001.007.01</t>
  </si>
  <si>
    <t>2.1.1.01.04.001.007.01.3</t>
  </si>
  <si>
    <t>2.1.1.01.04.001.008</t>
  </si>
  <si>
    <t>SERVICIO PERSONAL OUTSOURCING HOTEL MORASURCO</t>
  </si>
  <si>
    <t>2.1.1.01.04.001.008.01</t>
  </si>
  <si>
    <t>2.1.1.01.04.001.008.01.1</t>
  </si>
  <si>
    <t>HOTEL MORASURCO</t>
  </si>
  <si>
    <t>2.1.1.01.04.001.009</t>
  </si>
  <si>
    <t>SERVICIO PERSONAL OUTSOURCING HOTEL SINDAMANOY</t>
  </si>
  <si>
    <t>2.1.1.01.04.001.009.01</t>
  </si>
  <si>
    <t>2.1.1.01.04.001.009.01.2</t>
  </si>
  <si>
    <t>HOTEL SINDAMANOY</t>
  </si>
  <si>
    <t>2.1.2</t>
  </si>
  <si>
    <t>Adquisición de bienes y servicios</t>
  </si>
  <si>
    <t>2.1.2.01.01.005.02.02.03</t>
  </si>
  <si>
    <t xml:space="preserve"> Obtención de licencias, adquisición y avalúos</t>
  </si>
  <si>
    <t>2.1.2.01.01.005.02.02.03.001</t>
  </si>
  <si>
    <t>SAYCO Y ACINPRO HOTEL MORASURCO</t>
  </si>
  <si>
    <t>2.1.2.01.01.005.02.02.03.001.01</t>
  </si>
  <si>
    <t>2.1.2.01.01.005.02.02.03.001.01.1</t>
  </si>
  <si>
    <t>2.1.2.01.01.005.02.02.03.002</t>
  </si>
  <si>
    <t>SAYCO Y ACINPRO HOTELSINDAMANOY</t>
  </si>
  <si>
    <t>2.1.2.01.01.005.02.02.03.002.01</t>
  </si>
  <si>
    <t>2.1.2.01.01.005.02.02.03.002.01.2</t>
  </si>
  <si>
    <t>2.1.2.02</t>
  </si>
  <si>
    <t>Adquisiciones diferentes de activos</t>
  </si>
  <si>
    <t>2.1.2.02.01</t>
  </si>
  <si>
    <t>Materiales y suministros</t>
  </si>
  <si>
    <t>2.1.2.02.01.002</t>
  </si>
  <si>
    <t>Productos alimenticios, bebidas y tabaco; textiles, prendas de vestir y productos de cuero</t>
  </si>
  <si>
    <t>2.1.2.02.01.002.001</t>
  </si>
  <si>
    <t>COSTO DE ALIMENTOS Y BEBIDAS H. MORASURCO</t>
  </si>
  <si>
    <t>2.1.2.02.01.002.001.01</t>
  </si>
  <si>
    <t>2.1.2.02.01.002.001.01.1</t>
  </si>
  <si>
    <t>2.1.2.02.01.002.002</t>
  </si>
  <si>
    <t>COSTO DE ALIMENTOS Y BEBIDAS H. SINDAMANOY</t>
  </si>
  <si>
    <t>2.1.2.02.01.002.002.01</t>
  </si>
  <si>
    <t>2.1.2.02.01.002.002.01.2</t>
  </si>
  <si>
    <t>2.1.2.02.01.002.003</t>
  </si>
  <si>
    <t>DOTACIÒN SUMINISTRO A TRABAJADORES</t>
  </si>
  <si>
    <t>2.1.2.02.01.002.003.01</t>
  </si>
  <si>
    <t>2.1.2.02.01.002.003.01.3</t>
  </si>
  <si>
    <t>2.1.2.02.01.003</t>
  </si>
  <si>
    <t>Otros bienes transportables (excepto productos metálicos, maquinaria y equipo)</t>
  </si>
  <si>
    <t>2.1.2.02.01.003.001</t>
  </si>
  <si>
    <t>ELEMENTOS DE ASEO Y LIMPIEZA H. MORASURCO</t>
  </si>
  <si>
    <t>2.1.2.02.01.003.001.01</t>
  </si>
  <si>
    <t>2.1.2.02.01.003.001.01.1</t>
  </si>
  <si>
    <t>2.1.2.02.01.003.002</t>
  </si>
  <si>
    <t>ELEMENTOS DE ASEO Y LIMPIEZA H. SINDAMANOY</t>
  </si>
  <si>
    <t>2.1.2.02.01.003.002.01</t>
  </si>
  <si>
    <t>2.1.2.02.01.003.002.01.2</t>
  </si>
  <si>
    <t>2.1.2.02.01.003.003</t>
  </si>
  <si>
    <t>SUMINISTROS A USUARIOS H. MORASURCO</t>
  </si>
  <si>
    <t>2.1.2.02.01.003.003.01</t>
  </si>
  <si>
    <t>2.1.2.02.01.003.003.01.1</t>
  </si>
  <si>
    <t>2.1.2.02.01.003.004</t>
  </si>
  <si>
    <t>SUMINISTROS A USUARIOS H. SINDAMANOY</t>
  </si>
  <si>
    <t>2.1.2.02.01.003.004.01</t>
  </si>
  <si>
    <t>2.1.2.02.01.003.004.01.2</t>
  </si>
  <si>
    <t>2.1.2.02.01.003.005</t>
  </si>
  <si>
    <t>OTROS GASTOS POR ADQUISICIÒN DE BIENES H. MORASURCO</t>
  </si>
  <si>
    <t>2.1.2.02.01.003.005.01</t>
  </si>
  <si>
    <t>2.1.2.02.01.003.005.01.1</t>
  </si>
  <si>
    <t>2.1.2.02.01.003.006</t>
  </si>
  <si>
    <t>OTROS GASTOS POR ADQUISICIÒN DE BIENES H. SINDAMANOY</t>
  </si>
  <si>
    <t>2.1.2.02.01.003.006.01</t>
  </si>
  <si>
    <t>2.1.2.02.01.003.006.01.2</t>
  </si>
  <si>
    <t>2.1.2.02.01.003.007</t>
  </si>
  <si>
    <t>ÙTILES, PAPELERÌA Y FOTOCOPIAS H. MORASURCO</t>
  </si>
  <si>
    <t>2.1.2.02.01.003.007.01</t>
  </si>
  <si>
    <t>2.1.2.02.01.003.007.01.1</t>
  </si>
  <si>
    <t>2.1.2.02.01.003.008</t>
  </si>
  <si>
    <t>ÙTILES, PAPELERÌA Y FOTOCOPIAS H. SINDAMANOY</t>
  </si>
  <si>
    <t>2.1.2.02.01.003.008.01</t>
  </si>
  <si>
    <t>2.1.2.02.01.003.008.01.2</t>
  </si>
  <si>
    <t>2.1.2.02.01.003.009</t>
  </si>
  <si>
    <t>OTROS GASTOS POR ADQUISICIÒN DE BIENES Y/O SERVICIOS  - CONVENIOS</t>
  </si>
  <si>
    <t>2.1.2.02.01.003.009.01</t>
  </si>
  <si>
    <t>2.1.2.02.01.003.009.01.1</t>
  </si>
  <si>
    <t>2.1.2.02.01.003.010</t>
  </si>
  <si>
    <t xml:space="preserve">CONTRATO INTERADMINISTRATIVO N0. 1049-2021 CULTURA </t>
  </si>
  <si>
    <t>2.1.2.02.01.003.010.01</t>
  </si>
  <si>
    <t>2.1.2.02.01.003.010.01.1</t>
  </si>
  <si>
    <t>2.1.2.02.01.003.011</t>
  </si>
  <si>
    <t>CONTRATO INTERADMINISTRATIVO No GN1015 -2021 SECRETARIA GENERAL</t>
  </si>
  <si>
    <t>2.1.2.02.01.003.011.01</t>
  </si>
  <si>
    <t>2.1.2.02.01.003.011.01.1</t>
  </si>
  <si>
    <t>2.1.2.02.01.003.012</t>
  </si>
  <si>
    <t>CONTRATO INTERADMINISTRATIVO  No GN 1146 - 2021 SECRETARIA DE GOBIERNO</t>
  </si>
  <si>
    <t>2.1.2.02.01.003.012.01</t>
  </si>
  <si>
    <t>2.1.2.02.01.003.012.01.1</t>
  </si>
  <si>
    <t>2.1.2.02.01.003.013</t>
  </si>
  <si>
    <t xml:space="preserve">CONTRATO INTERADMINISTRATIVO No GN1154 - 2021 DIRECCION ADMINISTRATIVA DE TURISMO </t>
  </si>
  <si>
    <t>2.1.2.02.01.003.013.01</t>
  </si>
  <si>
    <t>2.1.2.02.01.003.013.01.1</t>
  </si>
  <si>
    <t>2.1.2.02.01.003.014</t>
  </si>
  <si>
    <t xml:space="preserve">CONTRATO INTERADMINISTRATIVO No 2021000464 IDSN </t>
  </si>
  <si>
    <t>2.1.2.02.01.003.014.01</t>
  </si>
  <si>
    <t>2.1.2.02.01.003.014.01.1</t>
  </si>
  <si>
    <t>2.1.2.02.01.003.015</t>
  </si>
  <si>
    <t xml:space="preserve">CONTRATO INTERADMINISTRATIVO No GN 1211-2021 SECRETARIA DE PLANEACION DEPARTAMENTAL </t>
  </si>
  <si>
    <t>2.1.2.02.01.003.015.01</t>
  </si>
  <si>
    <t>2.1.2.02.01.003.015.01.1</t>
  </si>
  <si>
    <t>2.1.2.02.01.003.016</t>
  </si>
  <si>
    <t>CONTRATO INTERADMINISTRATIVO No 1247-2021, DIRECCION DE CULTURA DE LA GOBERNACION DE NARIÑO</t>
  </si>
  <si>
    <t>2.1.2.02.01.003.016.01</t>
  </si>
  <si>
    <t>2.1.2.02.01.003.016.01.1</t>
  </si>
  <si>
    <t>2.1.2.02.01.003.017</t>
  </si>
  <si>
    <t>CONTRATO INTERADMINISTRATIVO No 1435-2021 TALENTO HUMANO</t>
  </si>
  <si>
    <t>2.1.2.02.01.003.017.01</t>
  </si>
  <si>
    <t>2.1.2.02.01.003.017.01.1</t>
  </si>
  <si>
    <t>2.1.2.02.01.003.018</t>
  </si>
  <si>
    <t xml:space="preserve">CONTRATO INTERADMINISTRATIVO No 2021000761 IDSN-TRANSPORTES </t>
  </si>
  <si>
    <t>2.1.2.02.01.003.018.01</t>
  </si>
  <si>
    <t>2.1.2.02.01.003.018.01.1</t>
  </si>
  <si>
    <t>2.1.2.02.01.003.019</t>
  </si>
  <si>
    <t>CONTRATO INTERADMINISTRATIVO No 2021000747-  IREN - TUMACO</t>
  </si>
  <si>
    <t>2.1.2.02.01.003.019.01</t>
  </si>
  <si>
    <t>2.1.2.02.01.003.019.01.1</t>
  </si>
  <si>
    <t>2.1.2.02.01.003.020</t>
  </si>
  <si>
    <t>CONTRATO INTERADMINISTRATIVO No 1719-2021 LA MEJOR TAZA DE MI NARIÑO 2021</t>
  </si>
  <si>
    <t>2.1.2.02.01.003.020.01</t>
  </si>
  <si>
    <t>2.1.2.02.01.003.020.01.1</t>
  </si>
  <si>
    <t>2.1.2.02.01.003.021</t>
  </si>
  <si>
    <t xml:space="preserve">CONTRATO INTERADMINISTRATIVO 1742-2021 -  SECRETARIA DE DEPORTES </t>
  </si>
  <si>
    <t>2.1.2.02.01.003.021.01</t>
  </si>
  <si>
    <t>2.1.2.02.01.003.021.01.1</t>
  </si>
  <si>
    <t>2.1.2.02.01.003.022</t>
  </si>
  <si>
    <t>CONTRATO INTERADMINISTRATIVO No 0772-2021 - IDSN- TALENTO HUMANO</t>
  </si>
  <si>
    <t>2.1.2.02.01.003.022.01</t>
  </si>
  <si>
    <t>2.1.2.02.01.003.022.01.1</t>
  </si>
  <si>
    <t>2.1.2.02.01.003.023</t>
  </si>
  <si>
    <t xml:space="preserve">CONTRATO INTERADMINISTRATIVO No 030-21 -PERSONERIA MUNICIPAL DE PASTO-SECRETARIA GENERAL </t>
  </si>
  <si>
    <t>2.1.2.02.01.003.023.01</t>
  </si>
  <si>
    <t>2.1.2.02.01.003.023.01.1</t>
  </si>
  <si>
    <t>2.1.2.02.01.003.024</t>
  </si>
  <si>
    <t>CONTRATO INTERADMINISTRATIVO 3514-21 -MUNICIPIO DE PASTO</t>
  </si>
  <si>
    <t>2.1.2.02.01.003.024.01</t>
  </si>
  <si>
    <t>2.1.2.02.01.003.024.01.1</t>
  </si>
  <si>
    <t>2.1.2.02.01.003.025</t>
  </si>
  <si>
    <t>CONTRATO INTERADMINISTRATIVO No 194-2020 IDSN</t>
  </si>
  <si>
    <t>2.1.2.02.01.003.025.01</t>
  </si>
  <si>
    <t>2.1.2.02.01.003.025.01.1</t>
  </si>
  <si>
    <t>2.1.2.02.01.003.026</t>
  </si>
  <si>
    <t>CONTRATO INTERADMINISTRATIVO No 0713-2021 - MUNICIPIO DE PASTO</t>
  </si>
  <si>
    <t>2.1.2.02.01.003.026.01</t>
  </si>
  <si>
    <t>2.1.2.02.01.003.026.01.1</t>
  </si>
  <si>
    <t>2.1.2.02.01.003.027</t>
  </si>
  <si>
    <t>CONTRATO INTERADMINISTRATIVO No 2007-21- SECRETARIA DE GOBIERNO Y SECRETARIA DE EDUCACION -DEPARTAMENTO DE NARIÑO</t>
  </si>
  <si>
    <t>2.1.2.02.01.003.027.01</t>
  </si>
  <si>
    <t>2.1.2.02.01.003.027.01.1</t>
  </si>
  <si>
    <t>2.1.2.02.01.003.028</t>
  </si>
  <si>
    <t xml:space="preserve">CONTRATO INTERADMINISTRATIVO 2131-21 DEPARTAMENTO DE NARIÑO SECRETARIA DE PLANEACION </t>
  </si>
  <si>
    <t>2.1.2.02.01.003.028.01</t>
  </si>
  <si>
    <t>2.1.2.02.01.003.028.01.1</t>
  </si>
  <si>
    <t>2.1.2.02.01.003.029</t>
  </si>
  <si>
    <t>CONTRATO INTERADMINISTRATIVO 2155-21 Departamento de Nariño Secretaria de Talento Humano</t>
  </si>
  <si>
    <t>2.1.2.02.01.003.029.01</t>
  </si>
  <si>
    <t>2.1.2.02.01.003.029.01.1</t>
  </si>
  <si>
    <t>2.1.2.02.01.003.030</t>
  </si>
  <si>
    <t>CONTRATO INTERADMINISTRATIVO 2158-21 Departamento de Nariño secretaria Talento Humano</t>
  </si>
  <si>
    <t>2.1.2.02.01.003.030.01</t>
  </si>
  <si>
    <t>2.1.2.02.01.003.030.01.1</t>
  </si>
  <si>
    <t>2.1.2.02.01.003.031</t>
  </si>
  <si>
    <t>CONTRATO INTERADMINISTRATIVO 2162-21 Departamento de Nariño Secretaria de Turismo</t>
  </si>
  <si>
    <t>2.1.2.02.01.003.031.01</t>
  </si>
  <si>
    <t>2.1.2.02.01.003.031.01.1</t>
  </si>
  <si>
    <t>2.1.2.02.01.003.032</t>
  </si>
  <si>
    <t xml:space="preserve">CONTRATO INTERADMINISTRATIVO, CONTRATO DE COFINANCIACION  INCR2016-020 INNPULSA COLOMBIA </t>
  </si>
  <si>
    <t>2.1.2.02.01.003.032.01</t>
  </si>
  <si>
    <t>2.1.2.02.01.003.032.01.1</t>
  </si>
  <si>
    <t>2.1.2.02.02</t>
  </si>
  <si>
    <t>Adquisición de servicios</t>
  </si>
  <si>
    <t>2.1.2.02.02.006</t>
  </si>
  <si>
    <t>Servicios de alojamiento; servicios de suministro de comidas y bebidas; servicios de transporte; y servicios de distribución de electricidad, gas y agua</t>
  </si>
  <si>
    <t>2.1.2.02.02.006.001</t>
  </si>
  <si>
    <t>ACPM Y COMBUSTIBLES H MORASURCO</t>
  </si>
  <si>
    <t>2.1.2.02.02.006.001.01</t>
  </si>
  <si>
    <t>2.1.2.02.02.006.001.01.1</t>
  </si>
  <si>
    <t>2.1.2.02.02.006.002</t>
  </si>
  <si>
    <t>ACPM Y COMBUSTIBLES H SINDAMANOY</t>
  </si>
  <si>
    <t>2.1.2.02.02.006.002.01</t>
  </si>
  <si>
    <t>2.1.2.02.02.006.002.01.2</t>
  </si>
  <si>
    <t>2.1.2.02.02.006.003</t>
  </si>
  <si>
    <t>GAS H. MORASURCO</t>
  </si>
  <si>
    <t>2.1.2.02.02.006.003.01</t>
  </si>
  <si>
    <t>2.1.2.02.02.006.003.01.1</t>
  </si>
  <si>
    <t>2.1.2.02.02.006.004</t>
  </si>
  <si>
    <t>GAS H. SINDAMANOY</t>
  </si>
  <si>
    <t>2.1.2.02.02.006.004.01</t>
  </si>
  <si>
    <t>2.1.2.02.02.006.004.01.2</t>
  </si>
  <si>
    <t>2.1.2.02.02.006.005</t>
  </si>
  <si>
    <t>ACUEDUCTO Y ALCANTARILLADO H MORASURCO</t>
  </si>
  <si>
    <t>2.1.2.02.02.006.005.01</t>
  </si>
  <si>
    <t>2.1.2.02.02.006.005.01.1</t>
  </si>
  <si>
    <t>2.1.2.02.02.006.006</t>
  </si>
  <si>
    <t>ACUEDUCTO Y ALCANTARILLADO H SINDAMANOY</t>
  </si>
  <si>
    <t>2.1.2.02.02.006.006.01</t>
  </si>
  <si>
    <t>2.1.2.02.02.006.006.01.2</t>
  </si>
  <si>
    <t>2.1.2.02.02.006.007</t>
  </si>
  <si>
    <t>ENERGÌA H MORASURCO</t>
  </si>
  <si>
    <t>2.1.2.02.02.006.007.01</t>
  </si>
  <si>
    <t>2.1.2.02.02.006.007.01.1</t>
  </si>
  <si>
    <t>2.1.2.02.02.006.008</t>
  </si>
  <si>
    <t>ENERGÌA H SINDAMANOY</t>
  </si>
  <si>
    <t>2.1.2.02.02.006.008.01</t>
  </si>
  <si>
    <t>2.1.2.02.02.006.008.01.2</t>
  </si>
  <si>
    <t>2.1.2.02.02.006.009</t>
  </si>
  <si>
    <t>FLETES Y ACARREOS H MORASURCO</t>
  </si>
  <si>
    <t>2.1.2.02.02.006.009.01</t>
  </si>
  <si>
    <t>2.1.2.02.02.006.009.01.1</t>
  </si>
  <si>
    <t>2.1.2.02.02.006.010</t>
  </si>
  <si>
    <t>FLETES Y ACARREOS H SINDAMANOY</t>
  </si>
  <si>
    <t>2.1.2.02.02.006.010.01</t>
  </si>
  <si>
    <t>2.1.2.02.02.006.010.01.2</t>
  </si>
  <si>
    <t>2.1.2.02.02.006.011</t>
  </si>
  <si>
    <t xml:space="preserve">MENSAJERÌA H MORASURCO </t>
  </si>
  <si>
    <t>2.1.2.02.02.006.011.01</t>
  </si>
  <si>
    <t>2.1.2.02.02.006.011.01.1</t>
  </si>
  <si>
    <t>2.1.2.02.02.006.012</t>
  </si>
  <si>
    <t>MENSAJERÌA H SINDAMANOY</t>
  </si>
  <si>
    <t>2.1.2.02.02.006.012.01</t>
  </si>
  <si>
    <t>2.1.2.02.02.006.012.01.2</t>
  </si>
  <si>
    <t>2.1.2.02.02.006.013</t>
  </si>
  <si>
    <t>TAXIS Y BUSES H MORASURCO</t>
  </si>
  <si>
    <t>2.1.2.02.02.006.013.01</t>
  </si>
  <si>
    <t>2.1.2.02.02.006.013.01.1</t>
  </si>
  <si>
    <t>2.1.2.02.02.006.014</t>
  </si>
  <si>
    <t>TAXIS Y BUSES H SINDAMANOY</t>
  </si>
  <si>
    <t>2.1.2.02.02.006.014.01</t>
  </si>
  <si>
    <t>2.1.2.02.02.006.014.01.2</t>
  </si>
  <si>
    <t>2.1.2.02.02.007</t>
  </si>
  <si>
    <t>Servicios financieros y servicios conexos, servicios inmobiliarios y servicios de leasing</t>
  </si>
  <si>
    <t>2.1.2.02.02.007.001</t>
  </si>
  <si>
    <t>SEGUROS PARA FUNCIONAMIENTO HOTEL MORASURCO</t>
  </si>
  <si>
    <t>2.1.2.02.02.007.001.01</t>
  </si>
  <si>
    <t>2.1.2.02.02.007.001.01.1</t>
  </si>
  <si>
    <t>2.1.2.02.02.007.002</t>
  </si>
  <si>
    <t>SEGUROS PARA FUNCIONAMIENTO HOTEL SINDAMANOY</t>
  </si>
  <si>
    <t>2.1.2.02.02.007.002.01</t>
  </si>
  <si>
    <t>2.1.2.02.02.007.002.01.2</t>
  </si>
  <si>
    <t>2.1.2.02.02.007.003</t>
  </si>
  <si>
    <t>SEGUROS PÒLIZAS DE CUMPLIMIENTO CONTRATACIÒN</t>
  </si>
  <si>
    <t>2.1.2.02.02.007.003.01</t>
  </si>
  <si>
    <t>2.1.2.02.02.007.003.01.3</t>
  </si>
  <si>
    <t>2.1.2.02.02.007.004</t>
  </si>
  <si>
    <t>GASTOS BANCARIOS H MORASURCO</t>
  </si>
  <si>
    <t>2.1.2.02.02.007.004.01</t>
  </si>
  <si>
    <t>2.1.2.02.02.007.004.01.1</t>
  </si>
  <si>
    <t>2.1.2.02.02.007.005</t>
  </si>
  <si>
    <t>GASTOS BANCARIOS H SINDAMANOY</t>
  </si>
  <si>
    <t>2.1.2.02.02.007.005.01</t>
  </si>
  <si>
    <t>2.1.2.02.02.007.005.01.2</t>
  </si>
  <si>
    <t>2.1.2.02.02.007.006</t>
  </si>
  <si>
    <t>GRAVAMEN 4 X 1000 H MORASURCO</t>
  </si>
  <si>
    <t>2.1.2.02.02.007.006.01</t>
  </si>
  <si>
    <t>2.1.2.02.02.007.006.01.1</t>
  </si>
  <si>
    <t>2.1.2.02.02.007.007</t>
  </si>
  <si>
    <t>GRAVAMEN 4 X 1000 H SINDAMANOY</t>
  </si>
  <si>
    <t>2.1.2.02.02.007.007.01</t>
  </si>
  <si>
    <t>2.1.2.02.02.007.007.01.2</t>
  </si>
  <si>
    <t>2.1.2.02.02.007.008</t>
  </si>
  <si>
    <t>COMISIONES TARJETAS DE CRÈDITO H MORASURCO</t>
  </si>
  <si>
    <t>2.1.2.02.02.007.008.01</t>
  </si>
  <si>
    <t>2.1.2.02.02.007.008.01.1</t>
  </si>
  <si>
    <t>2.1.2.02.02.007.009</t>
  </si>
  <si>
    <t>COMISIONES TARJETAS DE CRÈDITO H SINDAMANOY</t>
  </si>
  <si>
    <t>2.1.2.02.02.007.009.01</t>
  </si>
  <si>
    <t>2.1.2.02.02.007.009.01.2</t>
  </si>
  <si>
    <t>2.1.2.02.02.007.010</t>
  </si>
  <si>
    <t>COMISIONES AGENCIAS DE VIAJES H MORASURCO</t>
  </si>
  <si>
    <t>2.1.2.02.02.007.010.01</t>
  </si>
  <si>
    <t>2.1.2.02.02.007.010.01.1</t>
  </si>
  <si>
    <t>2.1.2.02.02.007.011</t>
  </si>
  <si>
    <t>COMISIONES AGENCIAS DE VIAJES H SINDAMANOY</t>
  </si>
  <si>
    <t>2.1.2.02.02.007.011.01</t>
  </si>
  <si>
    <t>2.1.2.02.02.007.011.01.2</t>
  </si>
  <si>
    <t>2.1.2.02.02.008</t>
  </si>
  <si>
    <t xml:space="preserve">Servicios prestados a las empresas y servicios de producción </t>
  </si>
  <si>
    <t>2.1.2.02.02.008.001</t>
  </si>
  <si>
    <t>FONDO DE MANTENIMIENTO Y REPOSICIÒN H. MORASURCO</t>
  </si>
  <si>
    <t>2.1.2.02.02.008.001.01</t>
  </si>
  <si>
    <t>2.1.2.02.02.008.001.01.1</t>
  </si>
  <si>
    <t>2.1.2.02.02.008.002</t>
  </si>
  <si>
    <t>FONDO DE MANTENIMIENTO Y REPOSICIÒN H. SINDAMANOY</t>
  </si>
  <si>
    <t>2.1.2.02.02.008.002.01</t>
  </si>
  <si>
    <t>2.1.2.02.02.008.002.01.2</t>
  </si>
  <si>
    <t>2.1.2.02.02.008.003</t>
  </si>
  <si>
    <t>TV POR CABLE H MORASURCO</t>
  </si>
  <si>
    <t>2.1.2.02.02.008.003.01</t>
  </si>
  <si>
    <t>2.1.2.02.02.008.003.01.1</t>
  </si>
  <si>
    <t>2.1.2.02.02.008.004</t>
  </si>
  <si>
    <t>TV POR CABLE H SINDAMANOY</t>
  </si>
  <si>
    <t>2.1.2.02.02.008.004.01</t>
  </si>
  <si>
    <t>2.1.2.02.02.008.004.01.2</t>
  </si>
  <si>
    <t>2.1.2.02.02.008.005</t>
  </si>
  <si>
    <t>TELÈFONOS E INTERNET H MORASURCO</t>
  </si>
  <si>
    <t>2.1.2.02.02.008.005.01</t>
  </si>
  <si>
    <t>2.1.2.02.02.008.005.01.1</t>
  </si>
  <si>
    <t>2.1.2.02.02.008.006</t>
  </si>
  <si>
    <t>TELÈFONOS E INTERNET H SINDAMANOY</t>
  </si>
  <si>
    <t>2.1.2.02.02.008.006.01</t>
  </si>
  <si>
    <t>2.1.2.02.02.008.006.01.2</t>
  </si>
  <si>
    <t>2.1.2.02.02.008.007</t>
  </si>
  <si>
    <t>ASEO Y LIMPIEZA (EMAS)  H MORASURCO</t>
  </si>
  <si>
    <t>2.1.2.02.02.008.007.01</t>
  </si>
  <si>
    <t>2.1.2.02.02.008.007.01.1</t>
  </si>
  <si>
    <t>2.1.2.02.02.008.008</t>
  </si>
  <si>
    <t>VIGILANCIA</t>
  </si>
  <si>
    <t>2.1.2.02.02.008.008.01</t>
  </si>
  <si>
    <t>2.1.2.02.02.008.008.01.1</t>
  </si>
  <si>
    <t>2.1.2.02.02.008.009</t>
  </si>
  <si>
    <t>PUBLICIDAD Y PROMOCIÒN H MORASURCO</t>
  </si>
  <si>
    <t>2.1.2.02.02.008.009.01</t>
  </si>
  <si>
    <t>2.1.2.02.02.008.009.01.1</t>
  </si>
  <si>
    <t>2.1.2.02.02.008.010</t>
  </si>
  <si>
    <t>PUBLICIDAD Y PROMOCIÒN H SINDAMANOY</t>
  </si>
  <si>
    <t>2.1.2.02.02.008.010.01</t>
  </si>
  <si>
    <t>2.1.2.02.02.008.010.01.2</t>
  </si>
  <si>
    <t>2.1.2.02.02.008.011</t>
  </si>
  <si>
    <t>FUMIGACIONES H MORASURCO</t>
  </si>
  <si>
    <t>2.1.2.02.02.008.011.01</t>
  </si>
  <si>
    <t>2.1.2.02.02.008.011.01.1</t>
  </si>
  <si>
    <t>2.1.2.02.02.008.012</t>
  </si>
  <si>
    <t>FUMIGACIONES H SINDAMANOY</t>
  </si>
  <si>
    <t>2.1.2.02.02.008.012.01</t>
  </si>
  <si>
    <t>2.1.2.02.02.008.012.01.2</t>
  </si>
  <si>
    <t>2.1.2.02.02.008.013</t>
  </si>
  <si>
    <t>OTROS GASTOS POR ADQUISICIÒN DE SERVICIOS H MORASURCO</t>
  </si>
  <si>
    <t>2.1.2.02.02.008.013.01</t>
  </si>
  <si>
    <t>2.1.2.02.02.008.013.01.1</t>
  </si>
  <si>
    <t>2.1.2.02.02.008.014</t>
  </si>
  <si>
    <t>OTROS GASTOS POR ADQUISICIÒN DE SERVICIOS H SINDAMANOY</t>
  </si>
  <si>
    <t>2.1.2.02.02.008.014.01</t>
  </si>
  <si>
    <t>2.1.2.02.02.008.014.01.2</t>
  </si>
  <si>
    <t>2.1.2.02.02.010</t>
  </si>
  <si>
    <t>Viáticos de los funcionarios en comisión</t>
  </si>
  <si>
    <t>2.1.2.02.02.010.001</t>
  </si>
  <si>
    <t>GASTOS DE VIAJE</t>
  </si>
  <si>
    <t>2.1.2.02.02.010.001.01</t>
  </si>
  <si>
    <t>2.1.2.02.02.010.001.01.1</t>
  </si>
  <si>
    <t>2.1.3</t>
  </si>
  <si>
    <t>Transferencias corrientes</t>
  </si>
  <si>
    <t>2.1.3.01.01.002</t>
  </si>
  <si>
    <t xml:space="preserve"> Transferencia FONTUR artículo 21 Ley 1558 de 2012</t>
  </si>
  <si>
    <t>2.1.3.01.01.002.001</t>
  </si>
  <si>
    <t>IMPUESTO DE TURISMO H MORASURCO</t>
  </si>
  <si>
    <t>2.1.3.01.01.002.001.01</t>
  </si>
  <si>
    <t>2.1.3.01.01.002.001.01.1</t>
  </si>
  <si>
    <t>2.1.3.01.01.002.002</t>
  </si>
  <si>
    <t>IMPUESTO DE TURISMO H SINDAMANOY</t>
  </si>
  <si>
    <t>2.1.3.01.01.002.002.01</t>
  </si>
  <si>
    <t>2.1.3.01.01.002.002.01.2</t>
  </si>
  <si>
    <t>2.1.3.07.02</t>
  </si>
  <si>
    <t>Prestaciones sociales relacionadas con el empleo</t>
  </si>
  <si>
    <t>2.1.3.07.02.002</t>
  </si>
  <si>
    <t>Cuotas partes pensionales (de pensiones)</t>
  </si>
  <si>
    <t>2.1.3.07.02.002.02</t>
  </si>
  <si>
    <t>Cuotas partes pensionales a cargo de la entidad (de pensiones)</t>
  </si>
  <si>
    <t>2.1.3.07.02.002.02.001</t>
  </si>
  <si>
    <t>CUOTAS PARTES PENSIONALES VIGENCIA ACTUAL</t>
  </si>
  <si>
    <t>2.1.3.07.02.002.02.001.01</t>
  </si>
  <si>
    <t>2.1.3.07.02.002.02.001.01.3</t>
  </si>
  <si>
    <t>2.1.3.07.02.002.02.002</t>
  </si>
  <si>
    <t>CUOTAS PARTES PENSIONALES VIGENCIAS ANTERIORES</t>
  </si>
  <si>
    <t>2.1.3.07.02.002.02.002.01</t>
  </si>
  <si>
    <t>2.1.3.07.02.002.02.002.01.3</t>
  </si>
  <si>
    <t>2.1.3.13</t>
  </si>
  <si>
    <t>Sentencias y conciliaciones</t>
  </si>
  <si>
    <t>2.1.3.13.01</t>
  </si>
  <si>
    <t>Fallos nacionales</t>
  </si>
  <si>
    <t>2.1.3.13.01.001</t>
  </si>
  <si>
    <t>Sentencias</t>
  </si>
  <si>
    <t>2.1.3.13.01.001.001</t>
  </si>
  <si>
    <t>SENTENCIAS</t>
  </si>
  <si>
    <t>2.1.3.13.01.001.001.01</t>
  </si>
  <si>
    <t>2.1.3.13.01.001.001.01.3</t>
  </si>
  <si>
    <t>2.1.3.13.01.002</t>
  </si>
  <si>
    <t>Conciliaciones</t>
  </si>
  <si>
    <t>2.1.3.13.01.002.001</t>
  </si>
  <si>
    <t>CONCILIACIONES</t>
  </si>
  <si>
    <t>2.1.3.13.01.002.001.01</t>
  </si>
  <si>
    <t>2.1.3.13.01.002.001.01.3</t>
  </si>
  <si>
    <t>2.1.3.13.01.003</t>
  </si>
  <si>
    <t>Laudos arbitrales</t>
  </si>
  <si>
    <t>2.1.3.13.01.003.001</t>
  </si>
  <si>
    <t>LAUDOS ARBITRALES</t>
  </si>
  <si>
    <t>2.1.3.13.01.003.001.01</t>
  </si>
  <si>
    <t>2.1.3.13.01.003.001.01.3</t>
  </si>
  <si>
    <t>2.1.8</t>
  </si>
  <si>
    <t>Gastos por tributos, multas, sanciones e intereses de mora</t>
  </si>
  <si>
    <t>2.1.8.01</t>
  </si>
  <si>
    <t>Impuestos</t>
  </si>
  <si>
    <t>2.1.8.01.01</t>
  </si>
  <si>
    <t>Impuesto sobre la renta y complementarios</t>
  </si>
  <si>
    <t>2.1.8.01.01.001</t>
  </si>
  <si>
    <t>IMPUESTO DE RENTA</t>
  </si>
  <si>
    <t>2.1.8.01.01.001.01</t>
  </si>
  <si>
    <t>2.1.8.01.01.001.01.3</t>
  </si>
  <si>
    <t>2.1.8.01.52</t>
  </si>
  <si>
    <t>Impuesto predial unificado</t>
  </si>
  <si>
    <t>2.1.8.01.52.001</t>
  </si>
  <si>
    <t>IMPUESTO PREDIAL HOTEL MORASURCO</t>
  </si>
  <si>
    <t>2.1.8.01.52.001.01</t>
  </si>
  <si>
    <t>2.1.8.01.52.001.01.1</t>
  </si>
  <si>
    <t>2.1.8.01.52.002</t>
  </si>
  <si>
    <t>IMPUESTO PREDIAL HOTEL SINDAMANOY</t>
  </si>
  <si>
    <t>2.1.8.01.52.002.01</t>
  </si>
  <si>
    <t>2.1.8.01.52.002.01.2</t>
  </si>
  <si>
    <t>2.1.8.01.53</t>
  </si>
  <si>
    <t>Impuesto de registro</t>
  </si>
  <si>
    <t>2.1.8.01.53.001</t>
  </si>
  <si>
    <t>IMPUESTO DE REGISTRO</t>
  </si>
  <si>
    <t>2.1.8.01.53.001.01</t>
  </si>
  <si>
    <t>2.1.8.01.53.001.01.3</t>
  </si>
  <si>
    <t>2.1.8.01.54</t>
  </si>
  <si>
    <t>Impuesto de industria y comercio</t>
  </si>
  <si>
    <t>2.1.8.01.54.001</t>
  </si>
  <si>
    <t>INDUSTRIA Y COMERCIO</t>
  </si>
  <si>
    <t>2.1.8.01.54.001.01</t>
  </si>
  <si>
    <t>2.1.8.01.54.001.01.3</t>
  </si>
  <si>
    <t>2.1.8.02</t>
  </si>
  <si>
    <t>Estampillas</t>
  </si>
  <si>
    <t>2.1.8.02.001</t>
  </si>
  <si>
    <t>ESTAMPILLAS UNIVERSIDAD DE NARIÑO CONVENIOS</t>
  </si>
  <si>
    <t>2.1.8.02.001.01</t>
  </si>
  <si>
    <t>2.1.8.02.001.01.3</t>
  </si>
  <si>
    <t>2.1.8.04</t>
  </si>
  <si>
    <t>Contribuciones</t>
  </si>
  <si>
    <t>2.1.8.04.03</t>
  </si>
  <si>
    <t>Contribución de valorización</t>
  </si>
  <si>
    <t>2.1.8.04.03.001</t>
  </si>
  <si>
    <t>VALORIZACIÒN</t>
  </si>
  <si>
    <t>2.1.8.04.03.001.01</t>
  </si>
  <si>
    <t>2.1.8.04.03.001.01.3</t>
  </si>
  <si>
    <t>Periodo: Enero a Marzo de 2022</t>
  </si>
  <si>
    <t>DOTACION EMPLEADOS</t>
  </si>
  <si>
    <t>POLIZAS HOTEL MORASURCO</t>
  </si>
  <si>
    <t>POLIZAS HOTEL SINDAMANOY</t>
  </si>
  <si>
    <t>SAYCO Y ACINPRO HOTEL SINDAMANOY</t>
  </si>
  <si>
    <t>HONORARIOS  PROFESIONALES Y TECNICOS VIGENCIA 2021</t>
  </si>
  <si>
    <t>OTROS HONORARIOS (CONSTULTORIAS - ESTUDIOS)-VIGENCIA 2021</t>
  </si>
  <si>
    <t>2.1.3.07</t>
  </si>
  <si>
    <t>Prestaciones para cubrir riesgos sociales</t>
  </si>
  <si>
    <t>2.1.8.04.11</t>
  </si>
  <si>
    <t>Contribución parafiscal para la promoción y el turismo</t>
  </si>
  <si>
    <t>2.1.8.04.11.001</t>
  </si>
  <si>
    <t>IMPUESTO DE TURISMO HOTEL MORASURCO</t>
  </si>
  <si>
    <t>2.1.8.04.11.002</t>
  </si>
  <si>
    <t>IMPUESTO DE TURISMO HOTEL SINDAMANOY</t>
  </si>
  <si>
    <t>2.4</t>
  </si>
  <si>
    <t>Gastos de operación comercial</t>
  </si>
  <si>
    <t>2.4.1</t>
  </si>
  <si>
    <t>2.4.1.01</t>
  </si>
  <si>
    <t>2.4.1.01.01</t>
  </si>
  <si>
    <t>2.4.1.01.01.001</t>
  </si>
  <si>
    <t>2.4.1.01.01.001.01</t>
  </si>
  <si>
    <t>2.4.1.01.01.001.02</t>
  </si>
  <si>
    <t>2.4.1.01.01.001.05</t>
  </si>
  <si>
    <t>2.4.1.01.01.001.06</t>
  </si>
  <si>
    <t>2.4.1.01.01.001.07</t>
  </si>
  <si>
    <t>Bonificación por servicios prestados</t>
  </si>
  <si>
    <t>2.4.1.01.01.001.08</t>
  </si>
  <si>
    <t>2.4.1.01.01.001.08.01</t>
  </si>
  <si>
    <t>2.4.1.01.01.001.08.02</t>
  </si>
  <si>
    <t>2.4.1.01.02</t>
  </si>
  <si>
    <t>2.4.1.01.02.001</t>
  </si>
  <si>
    <t>2.4.1.01.02.003</t>
  </si>
  <si>
    <t>2.4.1.01.02.004</t>
  </si>
  <si>
    <t>2.4.1.01.02.005</t>
  </si>
  <si>
    <t>2.4.1.01.03</t>
  </si>
  <si>
    <t>2.4.1.01.03.001</t>
  </si>
  <si>
    <t>2.4.1.01.03.001.01</t>
  </si>
  <si>
    <t>2.4.1.01.03.001.03</t>
  </si>
  <si>
    <t>2.4.1.02</t>
  </si>
  <si>
    <t>Personal supernumerario y planta temporal</t>
  </si>
  <si>
    <t>2.4.1.02.01</t>
  </si>
  <si>
    <t>2.4.1.02.01.001</t>
  </si>
  <si>
    <t>2.4.1.02.01.001.10</t>
  </si>
  <si>
    <t>2.4.1.02.01.001.10.001</t>
  </si>
  <si>
    <t>2.4.5</t>
  </si>
  <si>
    <t>Gastos de comercialización y producción</t>
  </si>
  <si>
    <t>2.4.5.01</t>
  </si>
  <si>
    <t>2.4.5.01.02</t>
  </si>
  <si>
    <t>2.4.5.01.02.001</t>
  </si>
  <si>
    <t>2.4.5.01.02.002</t>
  </si>
  <si>
    <t>2.4.5.01.02.003</t>
  </si>
  <si>
    <t>COSTO ALIMENTOS Y BEBIDAS  HOTEL MORASURCO VIGENCIA 2021</t>
  </si>
  <si>
    <t>2.4.5.01.02.004</t>
  </si>
  <si>
    <t>COSTO DE ALIMENTOS Y BEBIDAS HOTEL SINDAMANOY- VIGENCIA 2021</t>
  </si>
  <si>
    <t>2.4.5.01.03</t>
  </si>
  <si>
    <t>2.4.5.01.03.001</t>
  </si>
  <si>
    <t>2.4.5.01.03.002</t>
  </si>
  <si>
    <t>2.4.5.01.03.003</t>
  </si>
  <si>
    <t>2.4.5.01.03.004</t>
  </si>
  <si>
    <t>2.4.5.01.03.005</t>
  </si>
  <si>
    <t>2.4.5.01.03.006</t>
  </si>
  <si>
    <t>2.4.5.01.03.007</t>
  </si>
  <si>
    <t>ELEMENTOS DE ASEO Y LIMPIEZA H. MORASURCO -VIGENCIA 2021</t>
  </si>
  <si>
    <t>2.4.5.01.03.008</t>
  </si>
  <si>
    <t>ELEMENTOS DE ASEO Y LIMPIEZA H. SINDAMANOY -VIGENCIA 2021</t>
  </si>
  <si>
    <t>2.4.5.01.04</t>
  </si>
  <si>
    <t>Productos metálicos, maquinaria y equipo</t>
  </si>
  <si>
    <t>2.4.5.01.04.001</t>
  </si>
  <si>
    <t>2.4.5.01.04.002</t>
  </si>
  <si>
    <t>2.4.5.01.04.003</t>
  </si>
  <si>
    <t>OTROS GASTOS POR ADQUISICIÒN DE BIENES H. MORASURCO - VIGENCIA 2021</t>
  </si>
  <si>
    <t>2.4.5.02</t>
  </si>
  <si>
    <t>2.4.5.02.06</t>
  </si>
  <si>
    <t>2.4.5.02.06.001</t>
  </si>
  <si>
    <t>2.4.5.02.06.002</t>
  </si>
  <si>
    <t>2.4.5.02.06.003</t>
  </si>
  <si>
    <t>2.4.5.02.06.004</t>
  </si>
  <si>
    <t>2.4.5.02.06.005</t>
  </si>
  <si>
    <t>2.4.5.02.06.006</t>
  </si>
  <si>
    <t>2.4.5.02.06.007</t>
  </si>
  <si>
    <t>2.4.5.02.06.008</t>
  </si>
  <si>
    <t>2.4.5.02.06.009</t>
  </si>
  <si>
    <t>2.4.5.02.06.010</t>
  </si>
  <si>
    <t>2.4.5.02.06.011</t>
  </si>
  <si>
    <t>2.4.5.02.06.012</t>
  </si>
  <si>
    <t>2.4.5.02.06.013</t>
  </si>
  <si>
    <t>2.4.5.02.06.014</t>
  </si>
  <si>
    <t>2.4.5.02.06.015</t>
  </si>
  <si>
    <t>OTROS GASTOS POR ADQUISICIÒN DE BIENES Y/O SERVICIOS - CONTRATO INTERADMINISTRATIVO N0. 1049-2021 CULTURA - VIGENCIA 2021</t>
  </si>
  <si>
    <t>2.4.5.02.06.016</t>
  </si>
  <si>
    <t>OTROS GASTOS POR ADQUISICIÒN DE BIENES Y/O SERVICIOS - CONTRATO INTERADMINISTRATIVO No GN1015 -2021 SECRETARIA GENERAL - VIGENCIA 2021</t>
  </si>
  <si>
    <t>2.4.5.02.06.017</t>
  </si>
  <si>
    <t>OTROS GASTOS POR ADQUISICIÒN DE BIENES Y/O SERVICIOS - CONTRATO INTERADMINISTRATIVO No GN 1146 - 2021 SECRETARIA DE GOBIERNO - VIGENCIA 2021</t>
  </si>
  <si>
    <t>2.4.5.02.06.018</t>
  </si>
  <si>
    <t>OTROS GASTOS POR ADQUISICIÒN DE BIENES Y/O SERVICIOS - CONTRATO INTERADMINISTRATIVO No GN1154 - 2021 DIRECCION ADMINISTRATIVA DE TURISMO - VIGENCIA 2021</t>
  </si>
  <si>
    <t>2.4.5.02.06.019</t>
  </si>
  <si>
    <t>OTROS GASTOS POR ADQUISICIÒN DE BIENES Y/O SERVICIOS -CONTRATO INTERADMINISTRATIVO No 2021000464 IDSN - VIGENCIA 2021</t>
  </si>
  <si>
    <t>2.4.5.02.06.020</t>
  </si>
  <si>
    <t>OTROS GASTOS POR ADQUISICIÒN DE BIENES Y/O SERVICIOS - CONTRATO INTERADMINISTRATIVO No GN 1211-2021 SECRETARIA DE PLANEACION DEPARTAMENTAL - VIGENCIA 2021</t>
  </si>
  <si>
    <t>2.4.5.02.06.021</t>
  </si>
  <si>
    <t>OTROS GASTOS POR ADQUISICIÒN DE BIENES Y/O SERVICIOS - CONTRATO INTERADMINISTRATIVO No 1247-2021, DIRECCION DE CULTURA DE LA GOBERNACION DE NARIÑO - VIGENCIA 2021</t>
  </si>
  <si>
    <t>2.4.5.02.06.022</t>
  </si>
  <si>
    <t>OTROS GASTOS POR ADQUISICIÒN DE BIENES Y/O SERVICIOS - CONTRATO INTERADMINISTRATIVO No 1435-2021 TALENTO HUMANO - VIGENCIA 2021</t>
  </si>
  <si>
    <t>2.4.5.02.06.023</t>
  </si>
  <si>
    <t>OTROS GASTOS POR ADQUISICIÒN DE BIENES Y/O SERVICIOS - CONTRATO INTERADMINISTRATIVO No 2021000761 IDSN-TRANSPORTES- VIGENCIA 2021</t>
  </si>
  <si>
    <t>2.4.5.02.06.025</t>
  </si>
  <si>
    <t>OTROS GASTOS POR ADQUISICIÒN DE BIENES Y/O SERVICIOS - CONTRATO INTERADMINISTRATIVO No 1719-2021 LA MEJOR TAZA DE MI NARIÑO 2021 - VIGENCIA 2021</t>
  </si>
  <si>
    <t>2.4.5.02.06.026</t>
  </si>
  <si>
    <t>OTROS GASTOS POR ADQUISICIÒN DE BIENES Y/O SERVICIOS - CONTRATO INTERADMINISTRATIVO 1742-2021 - SECRETARIA DE DEPORTES - VIGENCIA  2021</t>
  </si>
  <si>
    <t>2.4.5.02.06.027</t>
  </si>
  <si>
    <t>OTROS GASTOS POR ADQUISICIÒN DE BIENES Y/O SERVICIOS - CONTRATO INTERADMINISTRATIVO No 0772-2021 - IDSN- TALENTO HUMANO - VIGENCIA 2021</t>
  </si>
  <si>
    <t>2.4.5.02.06.030</t>
  </si>
  <si>
    <t>OTROS GASTOS POR ADQUISICIÒN DE BIENES Y/O SERVICIOS - CONTRATO INTERADMINISTRATIVO No 194-2020 IDSN - VIGENCIA 2021</t>
  </si>
  <si>
    <t>2.4.5.02.06.032</t>
  </si>
  <si>
    <t>OTROS GASTOS POR ADQUISICIÒN DE BIENES Y/O SERVICIOS -CONTRATO INTERADMINISTRATIVO No 2007-21- SECRETARIA DE GOBIERNO Y SECRETARIA DE EDUCACION -DEPARTAMENTO DE NARIÑO - VIGENCIA 2021</t>
  </si>
  <si>
    <t>2.4.5.02.06.033</t>
  </si>
  <si>
    <t>OTROS GASTOS POR ADQUISICIÒN DE BIENES Y/O SERVICIOS - CONTRATO INTERADMINISTRATIVO 2131-21 DEPARTAMENTO DE NARIÑO SECRETARIA DE PLANEACION - VIGENCIA 2021</t>
  </si>
  <si>
    <t>2.4.5.02.06.034</t>
  </si>
  <si>
    <t>OTROS GASTOS POR ADQUISICIÒN DE BIENES Y/O SERVICIOS - CONTRATO INTERADMINISTRATIVO 2155-21 TALENTO HUMANO- VIGENCIA 2021</t>
  </si>
  <si>
    <t>2.4.5.02.06.035</t>
  </si>
  <si>
    <t>OTROS GASTOS POR ADQUISICIÒN DE BIENES Y/O SERVICIOS - CONTRATO INTERADMINISTRATIVO 2158-21 Departamento de Nariño secretaria Talento Humano- VIGENCIA 2021</t>
  </si>
  <si>
    <t>2.4.5.02.06.036</t>
  </si>
  <si>
    <t>OTROS GASTOS POR ADQUISICIÒN DE BIENES Y/O SERVICIOS - CONTRATO INTERADMINISTRATIVO 2162-21 Departamento de Nariño Secretaria de Turismo-VIGENCIA 2021</t>
  </si>
  <si>
    <t>2.4.5.02.06.037</t>
  </si>
  <si>
    <t>OTROS GASTOS POR ADQUISICIÒN DE BIENES Y/O SERVICIOS - CONTRATO INTERADMINISTRATIVO, CONTRATO DE COFINANCIACION INCR2016-020 INNPULSA COLOMBIA - VIGENCIA 2021</t>
  </si>
  <si>
    <t>2.4.5.02.06.038</t>
  </si>
  <si>
    <t>GAS H. MORASURCO - VIGENCIA 2021</t>
  </si>
  <si>
    <t>2.4.5.02.06.039</t>
  </si>
  <si>
    <t>GAS H. SINDAMANOY - VIGENCIA 2021</t>
  </si>
  <si>
    <t>2.4.5.02.07</t>
  </si>
  <si>
    <t>2.4.5.02.07.001</t>
  </si>
  <si>
    <t>2.4.5.02.07.002</t>
  </si>
  <si>
    <t>2.4.5.02.07.003</t>
  </si>
  <si>
    <t>2.4.5.02.07.004</t>
  </si>
  <si>
    <t>2.4.5.02.07.005</t>
  </si>
  <si>
    <t>2.4.5.02.07.006</t>
  </si>
  <si>
    <t>2.4.5.02.07.007</t>
  </si>
  <si>
    <t>2.4.5.02.07.008</t>
  </si>
  <si>
    <t>2.4.5.02.07.009</t>
  </si>
  <si>
    <t>2.4.5.02.08</t>
  </si>
  <si>
    <t>2.4.5.02.08.001</t>
  </si>
  <si>
    <t>2.4.5.02.08.002</t>
  </si>
  <si>
    <t>2.4.5.02.08.003</t>
  </si>
  <si>
    <t>2.4.5.02.08.004</t>
  </si>
  <si>
    <t>2.4.5.02.08.005</t>
  </si>
  <si>
    <t>2.4.5.02.08.006</t>
  </si>
  <si>
    <t>2.4.5.02.08.007</t>
  </si>
  <si>
    <t>2.4.5.02.08.008</t>
  </si>
  <si>
    <t>2.4.5.02.08.009</t>
  </si>
  <si>
    <t>2.4.5.02.08.011</t>
  </si>
  <si>
    <t>2.4.5.02.08.012</t>
  </si>
  <si>
    <t>2.4.5.02.08.013</t>
  </si>
  <si>
    <t>2.4.5.02.08.014</t>
  </si>
  <si>
    <t>2.4.5.02.08.015</t>
  </si>
  <si>
    <t>2.4.5.02.08.016</t>
  </si>
  <si>
    <t>2.4.5.02.08.017</t>
  </si>
  <si>
    <t>2.4.5.02.08.018</t>
  </si>
  <si>
    <t>2.4.5.02.08.019</t>
  </si>
  <si>
    <t>FONDO DE MANTENIMIENTO Y REPOSICIÒN H. MORASURCO -VIGENCIA 2021</t>
  </si>
  <si>
    <t>2.4.5.02.08.020</t>
  </si>
  <si>
    <t>OTROS GASTOS POR ADQUISICIÒN DE SERVICIOS H MORASURCO - VIGENCIA 2021</t>
  </si>
  <si>
    <t>2.4.5.02.08.021</t>
  </si>
  <si>
    <t>OTROS GASTOS POR ADQUISICIÒN DE SERVICIOS H SINDAMANOY - VIGENCIA 2021</t>
  </si>
  <si>
    <t>MORASURCO</t>
  </si>
  <si>
    <t>ENERGIA OCTUBRE A DICIEMBRE 2021</t>
  </si>
  <si>
    <t>Cuenta</t>
  </si>
  <si>
    <t>Fuente</t>
  </si>
  <si>
    <t>Fecha</t>
  </si>
  <si>
    <t>Comprobante</t>
  </si>
  <si>
    <t>Numero</t>
  </si>
  <si>
    <t>Tercero</t>
  </si>
  <si>
    <t>Identificacion</t>
  </si>
  <si>
    <t>Doc Afectado</t>
  </si>
  <si>
    <t>Credito</t>
  </si>
  <si>
    <t>Contra Credito</t>
  </si>
  <si>
    <t>Obligacion presupuestal</t>
  </si>
  <si>
    <t>CENTRALES ELECTRICAS DE NARINO S.A. E.S.P</t>
  </si>
  <si>
    <t>REGISTRO FAC 34670885, POR CONCEPTO DE SERVICIO DE ENERGIA PERIODO 21 DE SEPTIEMBRE DE 2021 - 21 DE OCTUBRE DE 2021, CORRESPONDE AL MES DE OCTUBRE DE 2021 CODIGO CLIENTE N0. 215954, REF DE PAGO NO.83489926 - OPERACION COMERCIAL HOTEL MORASURCO - TURNARINO LTDA.</t>
  </si>
  <si>
    <t>Compromiso presupuestal</t>
  </si>
  <si>
    <t>1,528,480.00</t>
  </si>
  <si>
    <t>0.00</t>
  </si>
  <si>
    <t>1,583,840.00</t>
  </si>
  <si>
    <t>REGISTRO DE FACTURA NO. 35457397 CODIGO INTERNO CE-215954 PERIODO DEL 21 DEOCTUBRE A 22 DE NOVIEMBRE DE 2021, REFERENCIA DE PAGO NO.84333716 PARA OPERACIÓN CCIAL HOTEL MORASURCO DE PROPIEDAD DE TURNARIÑO LTDA,</t>
  </si>
  <si>
    <t>3,544,100.00</t>
  </si>
  <si>
    <t>REGISTRO DE FACTURA NO. 36054152 CODIGO INTERNO CE-215954 PERIODO DEL 22 DE NOVIEMBRE A 21 DE DICIEMBRE DE 2021, REFERENCIA DE PAGO NO.84971974 PARA OPERACIÓN CCIAL HOTEL MORASURCO DE PROPIEDAD DE TURNARIÑO LTDA,</t>
  </si>
  <si>
    <t>3,640,880.00</t>
  </si>
  <si>
    <t>SUMAS</t>
  </si>
  <si>
    <t>ENERGIA ENERO A MARZO 2022</t>
  </si>
  <si>
    <t>REGISTRO DE FACTURA NO. 36841724 CODIGO INTERNO CE-215954 PERIODO DEL 21 DE DICIEMBRE A 22 DE ENERO DE 2022, REFERENCIA DE PAGO NO.85702377 PARA OPERACIÓN CCIAL HOTEL MORASURCO DE PROPIEDAD DE TURNARIÑO LTDA,</t>
  </si>
  <si>
    <t>3,359,020.00</t>
  </si>
  <si>
    <t>REGISTRO DE FACTURA NO.3741377 CODIGO INTERNO CE-215954 PERIODO DEL 22 DE ENERO A 19 DE FEBRERO DE 2022, REFERENCIA DE PAGO NO.86279352 PARA OPERACIÓN CCIAL HOTEL MORASURCO DE PROPIEDAD DE TURNARIÑO LTDA,</t>
  </si>
  <si>
    <t>2,770,820.00</t>
  </si>
  <si>
    <t>SERVICIO DE ENERGIA ELECTRICA, HOTEL MORASURCO Y HOTEL SINDAMANOY PARA OPERACION CCIAL TURNARIÑO LTDA VIGENCIA 2022</t>
  </si>
  <si>
    <t>3,467,660.00</t>
  </si>
  <si>
    <t>SINDAMANOY</t>
  </si>
  <si>
    <t>REGISTRO DE FACTURA NO. 34151943 CODIGO INTERNO CE-1071403 PERIODO DEL 07 DE OCTUBRE A 05 DE NOVIEMBRE DE 2021, REFERENCIA DE PAGO No.83592590, OPERACIÓN CCIAL HOTEL SINDAMANOY - TURNARIÑO LTDA,</t>
  </si>
  <si>
    <t>824,870.00</t>
  </si>
  <si>
    <t>1,908,220.00</t>
  </si>
  <si>
    <t>REGISTRO DE FACTURA NO. 35108956 CODIGO INTERNO CE-1071403 PERIODO DEL 05 DE NOVIEMBRE A 05 DE DICIEMBRE DE 2021, REFERENCIA DE PAGO No.840007175, OPERACIÓN CCIAL HOTEL SINDAMANOY - TURNARIÑO LTDA,</t>
  </si>
  <si>
    <t>2,844,280.00</t>
  </si>
  <si>
    <t>REGISTRO DE FACTURA NO. 35746140 CODIGO INTERNO CE-1071403 PERIODO DEL 05 DE DICIEMBRE A 05 DE ENERO DE 2022, REFERENCIA DE PAGO No.83592590, OPERACIÓN CCIAL HOTEL SINDAMANOY - TURNARIÑO LTDA,</t>
  </si>
  <si>
    <t>3,955,300.00</t>
  </si>
  <si>
    <t>REGISTRO DE FACTURA NO. 36340692 CODIGO INTERNO CE-1071403 PERIODO DEL 07 DE ENERO A 06 DE FEBRERO DE 2022, REFERENCIA DE PAGO No.85349271, OPERACIÓN CCIAL HOTEL SINDAMANOY - TURNARIÑO LTDA</t>
  </si>
  <si>
    <t>3,441,750.00</t>
  </si>
  <si>
    <t>REGISTRO DE FACTURA NO. 37040452 CODIGO INTERNO CE-1071403 PERIODO DEL 07 DE FEBRERO A 06 DE MARZO DE 2022, REFERENCIA DE PAGO No.85349271, OPERACIÓN CCIAL HOTEL SINDAMANOY - TURNARIÑO LTDA</t>
  </si>
  <si>
    <t>3,156,500.00</t>
  </si>
  <si>
    <t>REGISTRO DE FACTURA NO. 37723803 CODIGO INTERNO CE-1071403 PERIODO DEL 07 DE MARZO A 07 DE ABRIL DE 2022, REFERENCIA DE PAGO NO.86664486, OPERACIÓN CCIAL HOTEL SINDAMANOY - TURNARIÑO LTDA</t>
  </si>
  <si>
    <t>2,500,300.00</t>
  </si>
  <si>
    <t>OCTUBRE A DICIEMBRE</t>
  </si>
  <si>
    <t>ENERO A MARZO</t>
  </si>
  <si>
    <t>ACUEDUCTO Y ALCANTARILLADO OCTUBRE A DICIEMBRE 2021</t>
  </si>
  <si>
    <t>EMPRESA DE OBRAS SANITARIAS DE PASTO EMPOPASTO S.A. E.S.P.</t>
  </si>
  <si>
    <t>REGISTRO FAC.20484410 SERVICIO DE ACUEDUCTO Y ALCANTARILLADO DEL MES DE OCTUBRE PERIODO 02 DE OCTUBRE DE 2021 A 01 DE OCTUBRE DE 2021, CODIGO 2607 - OPERACION COMERCIAL HOTEL MORASURCO - TURNARINO LTDA</t>
  </si>
  <si>
    <t>6,500,830.00</t>
  </si>
  <si>
    <t>REGISTRO FAC.20685021 SERVICIO DE ACUEDUCTO Y ALCANTARILLADO DEL MES DE NOVIEMBRE PERIODO 02 DE NOVIEMBRE DE 2021 A 01 DE DICIEMBRE DE 2021, CODIGO 2607 - OPERACION COMERCIAL HOTEL MORASURCO - TURNARINO LTDA</t>
  </si>
  <si>
    <t>6,443,520.00</t>
  </si>
  <si>
    <t>REGISTRO FAC. 20785503 DEL MES DE DICIEMBRE, SERVICIO DE AGUA MES DE DICIEMBRE DE 2021, CODIGO 2607 - OPERACION HOTEL MORASURCO - TURNARINO LTDA</t>
  </si>
  <si>
    <t>3,430,300.00</t>
  </si>
  <si>
    <t>ASEO OCTUBRE A DICIEMBRE 2021 MORASURCO Y SINDAMANOY</t>
  </si>
  <si>
    <t>EMPRESA METROPOLITANA DE ASEO DE PASTO S A ESP</t>
  </si>
  <si>
    <t>REGISTRO FAC. 14331567 DEL MES DE OCTUBRE, SERVICIO DE ASEO MES DE OCTUBRE DE 2021, CODIGO 2607 - OPERACION HOTEL MORASURCO - TURNARINO LTDA</t>
  </si>
  <si>
    <t>419,100.00</t>
  </si>
  <si>
    <t>REGISTRO FAC. 14451259 DEL MES DE NOVIEMBRE, SERVICIO DE ASEO MES DE OCTUBRE DE 2021, CODIGO 2607 - OPERACION HOTEL MORASURCO - TURNARINO LTDA</t>
  </si>
  <si>
    <t>427,700.00</t>
  </si>
  <si>
    <t>REGISTRO FAC. 14561621 DEL MES DE NOVIEMBRE, SERVICIO DE ASEO MES DE NOVIEMBRE DE 2021, CODIGO 2607 - OPERACION HOTEL MORASURCO - TURNARINO LTDA</t>
  </si>
  <si>
    <t>427,820.00</t>
  </si>
  <si>
    <t>REGISTRO FAC. 14681700 DEL MES DE DICIEMBRE, SERVICIO DE ASEO MES DE DICIEMBRE DE 2021, CODIGO 2607 - OPERACION HOTEL MORASURCO - TURNARINO LTDA</t>
  </si>
  <si>
    <t>427,850.00</t>
  </si>
  <si>
    <t>REGISTRO FAC. 14674731 DEL MES DE DICIEMBRE, SERVICIO DE ASEO PERIODO 02 DE NOVIEMBRE DE 2021 AL 01 DE ENERO DE 2022, CODIGO 5017594 - OPERACION HOTEL SINDAMANOY - TURNARINO LTDA</t>
  </si>
  <si>
    <t>663,550.00</t>
  </si>
  <si>
    <t>ACUEDUCTO Y ALCANTARILLADO ENERO A MARZO 2022</t>
  </si>
  <si>
    <t>REGISTRO FAC. 20886466 DEL MES DE ENERO DE 2022, SERVICIO DE SUMINISTRO AGUA PERIODO 04 DE ENERO DE 2022-01 DE FEBRERO DE 2022, CODIGO 2607 - OPERACION HOTEL MORASURCO - TURNARINO LTDA</t>
  </si>
  <si>
    <t>1,222,340.00</t>
  </si>
  <si>
    <t>REGISTRO FAC. 20987753 DEL MES DE FEBRERO DE 2022, SERVICIO DE SUMINISTRO AGUA PERIODO 02 DE FEBRERO DE 2022-02 DE MARZO DE 2022, CODIGO 2607 - OPERACION HOTEL MORASURCO - TURNARINO LTDA</t>
  </si>
  <si>
    <t>1,774,320.00</t>
  </si>
  <si>
    <t>REGISTRO FAC. 21089229 DEL MES DE MARZO DE 2022, SERVICIO DE SUMINISTRO AGUA PERIODO 03 DE MARZO DE 2022-01 DE ABRIL DE 2022, CODIGO 2607 - OPERACION HOTEL MORASURCO - TURNARINO LTDA</t>
  </si>
  <si>
    <t>1,875,470.00</t>
  </si>
  <si>
    <t>ASEO ENERO A MARZO 2022 MORASURCO Y SINDAMANOY</t>
  </si>
  <si>
    <t>REGISTRO FAC. 14792698 DEL MES DE FEBRERO DE 2022, SERVICIO DE ASEO MES DE ENERO DE 2022, CODIGO 2607 - OPERACION HOTEL MORASURCO - TURNARINO LTDA</t>
  </si>
  <si>
    <t>429,030.00</t>
  </si>
  <si>
    <t>REGISTRO FAC. 14913639 DEL MES DE MARZO DE 2022, SERVICIO DE ASEO MES DE FEBRERO DE 2022, CODIGO 2607 - OPERACION HOTEL MORASURCO - TURNARINO LTDA</t>
  </si>
  <si>
    <t>430,170.00</t>
  </si>
  <si>
    <t>REGISTRO FAC. 15025291 DEL MES DE ABRIL DE 2022, SERVICIO DE ASEO MES DE MARZO DE 2022, CODIGO 2607 - OPERACION HOTEL MORASURCO - TURNARINO LTDA</t>
  </si>
  <si>
    <t>439,850.00</t>
  </si>
  <si>
    <t>REGISTRO FAC.14906630 DEL MES DE FEBRERO, SERVICIO DE ASEO PERIODO 02 DE FEBRERO DE 2022 AL 01 DE MARZO DE 2022, CODIGO 5017594 - OPERACION HOTEL SINDAMANOY - TURNARINO LTDA</t>
  </si>
  <si>
    <t>29,880.00</t>
  </si>
  <si>
    <t xml:space="preserve">TV CABLE Y TELEFONO DE ENERO A MARZO 2022 </t>
  </si>
  <si>
    <t>LEGON TELECOMUNICACIONES S.A.S.</t>
  </si>
  <si>
    <t>REGISTRO FAC N0. FEL820020 SERVICIO TELEVISION POR CABLE CORRESPONDIENTE AL MES DE 01 AL 31 DE ENERO DE 2022, OPERACION COMERCIAL HOTEL MORASURCO - TURNARINO LTDA.</t>
  </si>
  <si>
    <t>478,991.55</t>
  </si>
  <si>
    <t>SERVICIO DE TELEVISI?N POR CABLE, OPERACION COMERCIAL HOTEL MORASURCO DE PROPIEDAD DE TURNARIÑO LTDA, PERIODO DESDE EL 1 DE FEBRERO HASTA EL 28 DE FEBRERO DE 2022 FACTURA NUMERO FEL933304</t>
  </si>
  <si>
    <t>REGISTRO FAC N0. FEL980314 SERVICIO TELEVISION POR CABLE CORRESPONDIENTE AL MES DE 01 AL 31 DE MARZO DE 2022, OPERACION COMERCIAL HOTEL MORASURCO - TURNARINO LTDA.</t>
  </si>
  <si>
    <t>COLOMBIA TELECOMUNICACIONES S.A. E.S.P.</t>
  </si>
  <si>
    <t>REGISTRO FACTURA N0. EC - 249099122 POR CONCEPTO TELEFONIA MOVIL 3156531121 PERIODO 13 DE DICIEMBRE DE 2021 A ENERO 12 DE 2022, REFERENCIA PARA PAGOS 10214494 - OPERACION COMERCIAL HOTEL MORASURCO</t>
  </si>
  <si>
    <t>28,747.00</t>
  </si>
  <si>
    <t>COMCEL S.A</t>
  </si>
  <si>
    <t>SERVICIOS DE TELEFONIA FIJA, CELULAR E INTERNET AÑO 2022 OPERACIÓN CCIAL HOTEL MORASURCO Y HOTEL SINDAMANOY</t>
  </si>
  <si>
    <t>194,834.00</t>
  </si>
  <si>
    <t>REGISTRO FAC NO.5808-00000030735830, SERVICIO DE INTERNET CORRESPONDIENTE AL MES DE ENERO 01 DE 2022 A ENERO 31 DE 2022, PERIDODO ENERO, REF. DE PAGO NO.181162110 - OPERACION COMERCIAL HOTEL MORASURCO</t>
  </si>
  <si>
    <t>160,500.00</t>
  </si>
  <si>
    <t>REGISTRO FAC NO. BEC-206053083, SERVICIO DE INTERNET CORRESPONDIENTE DEL 02 DE ENERO AL 01 DE FEBRERO DE 2022, REF. DE PAGO NO.25941580271 - OPERACION COMERCIAL HOTEL MORASURCO</t>
  </si>
  <si>
    <t>199,172.00</t>
  </si>
  <si>
    <t>190,844.00</t>
  </si>
  <si>
    <t>REGISTRO FACTURA N0. EC - 249230728 POR CONCEPTO TELEFONIA MOVIL 3156531121 PERIODO 13 DE ENERO DE 2022 A 12 DE FEBRERO DE 2022, REFERENCIA PARA PAGOS 10214494 - OPERACION COMERCIAL HOTEL MORASURCO</t>
  </si>
  <si>
    <t>23,968.00</t>
  </si>
  <si>
    <t>REGISTRO FACTURA N0. EC - 249292887 POR CONCEPTO TELEFONIA MOVIL 3128279082, 3128277797 Y 3176582550, PERIODO 27 DE ENERO A 26 DE FEBRERO DE 2022, REFERENCIA PARA PAGOS 43200001 - OPERACION COMERCIAL HOTEL MORASURCO</t>
  </si>
  <si>
    <t>47,950.00</t>
  </si>
  <si>
    <t>190,654.00</t>
  </si>
  <si>
    <t>REGISTRO FAC NO.5808-00000030750389, SERVICIO DE INTERNET CORRESPONDIENTE AL MES DE FEBRERO 01 DE 2022 A FEBRERO 28 DE 2022, PERIDODO FEBRERO, REF. DE PAGO NO.181162110 - OPERACION COMERCIAL HOTEL MORASURCO</t>
  </si>
  <si>
    <t>REGISTRO FAC NO. BEC-211583330, SERVICIO DE INTERNET CORRESPONDIENTE DEL 02 DE FEBRERO AL 01 DE MARZO DE 2022, REF. DE PAGO NO.25941580271 - OPERACION COMERCIAL HOTEL MORASURCO</t>
  </si>
  <si>
    <t>195,789.00</t>
  </si>
  <si>
    <t>REGISTRO FACTURA N0. EC - 249426559 POR CONCEPTO TELEFONIA MOVIL 3128279082, 3128277797 Y 3176582550, PERIODO 27 DE MARZO A 26 DE ABRIL DE 2022, REFERENCIA PARA PAGOS 43200001 - OPERACION COMERCIAL HOTEL MORASURCO</t>
  </si>
  <si>
    <t>57,866.00</t>
  </si>
  <si>
    <t>REGISTRO FAC NO. BEC-217150936, SERVICIO DE INTERNET CORRESPONDIENTE DEL 02 DE MARZO AL 01 DE ABRIL DE 2022, REF. DE PAGO NO.25941580271 - OPERACION COMERCIAL HOTEL MORASURCO</t>
  </si>
  <si>
    <t>206,219.96</t>
  </si>
  <si>
    <t>REGISTRO FAC NO.5808-00000030773264, SERVICIO DE INTERNET CORRESPONDIENTE AL MES DE MARZO 01 DE 2022 A FEBRERO 31 DE 2022, PERIDODO MARZO, REF. DE PAGO NO.181162110 - OPERACION COMERCIAL HOTEL MORASURCO</t>
  </si>
  <si>
    <t>REGISTRO FAC NO. BEC-2005322198, SERVICIO DE INTERNET CORRESPONDIENTE DEL 02 DE DICIEMBRE AL 01 DE ENERO DE 2022, REF. DE PAGO NO.25941580271 - OPERACION COMERCIAL HOTEL MORASURCO</t>
  </si>
  <si>
    <t>197,455.00</t>
  </si>
  <si>
    <t>REGISTRO FACTURA N0. EC - 249161077 POR CONCEPTO TELEFONIA MOVIL 3128279082, 3128277797 Y 3176582550, PERIODO 27 DE DICIEMBRE A 26 DE ENERO DE 2022, REFERENCIA PARA PAGOS 43200001 - OPERACION COMERCIAL HOTEL MORASURCO</t>
  </si>
  <si>
    <t xml:space="preserve">TV CABLE Y TELEFONO DE OCTUBRE A DICIEMBRE 2021 </t>
  </si>
  <si>
    <t>REGISTRO FACTURA NO. R 949944678 SERVICIO DE TELEVISION, PERIODO DEL 1 AL 31 DE OCTUBRE DE 2021, REFERENCIA DE PAGO NO.34503417, PARA OPERACION CCIAL HOTEL SINDAMANOY - TURNARINO LTDA.</t>
  </si>
  <si>
    <t>58,404.00</t>
  </si>
  <si>
    <t>REGISTRO FACTURA NO. R 949944640 SERVICIO DE TELEVISION, PERIODO DEL 1 AL 31 DE OCTUBRE DE 2021, REFERENCIA DE PAGO NO.34503078, PARA OPERACION CCIAL HOTEL SINDAMANOY - TURNARINO LTDA.</t>
  </si>
  <si>
    <t>REGISTRO FACTURA NO. R 949944653 SERVICIO DE TELEVISION, PERIODO DEL 1 AL 31 DE OCTUBRE DE 2021, REFERENCIA DE PAGO NO.34503219, PARA OPERACION CCIAL HOTEL SINDAMANOY - TURNARINO LTDA.</t>
  </si>
  <si>
    <t>REGISTRO FACTURA NO. R 949944658 SERVICIO DE TELEVISION, PERIODO DEL 1 AL 31 DE OCTUBRE DE 2021, REFERENCIA DE PAGO NO.34503235, PARA OPERACION CCIAL HOTEL SINDAMANOY - TURNARINO LTDA</t>
  </si>
  <si>
    <t>REGISTRO FACTURA NO. R 949944671 SERVICIO DE TELEVISION, PERIODO DEL 1 AL 31 DE OCTUBRE DE 2021, REFERENCIA DE PAGO NO.34503342, PARA OPERACION CCIAL HOTEL SINDAMANOY - TURNARINO LTDA.</t>
  </si>
  <si>
    <t>REGISTRO FACTURA NO. R 953428747 SERVICIO DE TELEVISION, PERIODO DEL 1 AL 30 DE NOVIEMBRE DE 2021, REFERENCIA DE PAGO NO.34502799, PARA OPERACION CCIAL HOTEL SINDAMANOY - TURNARINO LTDA.</t>
  </si>
  <si>
    <t>REGISTRO FACTURA NO. R 953428800 SERVICIO DE TELEVISION, PERIODO DEL 1 AL 30 DE NOVIEMBRE DE 2021, REFERENCIA DE PAGO NO.34503417, PARA OPERACION CCIAL HOTEL SINDAMANOY - TURNARINO LTDA.</t>
  </si>
  <si>
    <t>REGISTRO FACTURA NO. R 953428758 SERVICIO DE TELEVISION, PERIODO DEL 1 AL 30 DE NOVIEMBRE DE 2021, REFERENCIA DE PAGO NO.34503078, PARA OPERACION CCIAL HOTEL SINDAMANOY - TURNARINO LTDA.</t>
  </si>
  <si>
    <t>REGISTRO FACTURA NO. R 953428780 SERVICIO DE TELEVISION, PERIODO DEL 1 AL 30 DE NOVIEMBRE DE 2021, REFERENCIA DE PAGO NO.34503235, PARA OPERACION CCIAL HOTEL SINDAMANOY - TURNARINO LTDA.</t>
  </si>
  <si>
    <t>REGISTRO FACTURA NO. R 953428794 SERVICIO DE TELEVISION, PERIODO DEL 1 AL 30 DE NOVIEMBRE DE 2021, REFERENCIA DE PAGO NO.34503342, PARA OPERACION CCIAL HOTEL SINDAMANOY - TURNARINO LTDA</t>
  </si>
  <si>
    <t>REGISTRO FACTURA NO. R 953428769 SERVICIO DE TELEVISION, PERIODO DEL 1 AL 30 DE NOVIEMBRE DE 2021, REFERENCIA DE PAGO NO.34503219, PARA OPERACION CCIAL HOTEL SINDAMANOY - TURNARINO LTDA</t>
  </si>
  <si>
    <t>REGISTRO FACTURA NO. R 956928618 SERVICIO DE TELEVISION, PERIODO DEL 1 AL 31 DE DICIEMBRE DE 2021, REFERENCIA DE PAGO NO.34502799, PARA OPERACION CCIAL HOTEL SINDAMANOY - TURNARINO LTDA.</t>
  </si>
  <si>
    <t>REGISTRO FACTURA NO. R 956928680 SERVICIO DE TELEVISION, PERIODO DEL 1 AL 31 DE DICIEMBRE DE 2021, REFERENCIA DE PAGO NO.34503417, PARA OPERACION CCIAL HOTEL SINDAMANOY - TURNARINO LTDA.</t>
  </si>
  <si>
    <t>REGISTRO FACTURA NO. R 956928634 SERVICIO DE TELEVISION, PERIODO DEL 1 AL 31 DE DICIEMBRE DE 2021, REFERENCIA DE PAGO NO.34503078, PARA OPERACION CCIAL HOTEL SINDAMANOY - TURNARINO LTDA.</t>
  </si>
  <si>
    <t>REGISTRO FACTURA NO. R 956928665 SERVICIO DE TELEVISION, PERIODO DEL 1 AL 31 DE DICIEMBRE DE 2021, REFERENCIA DE PAGO NO.34503342, PARA OPERACION CCIAL HOTEL SINDAMANOY - TURNARINO LTDA.</t>
  </si>
  <si>
    <t>REGISTRO FACTURA NO. R 956928642 SERVICIO DE TELEVISION, PERIODO DEL 1 AL 31 DE DICIEMBRE DE 2021, REFERENCIA DE PAGO NO.34503219, PARA OPERACION CCIAL HOTEL SINDAMANOY - TURNARINO LTDA</t>
  </si>
  <si>
    <t>REGISTRO FACTURA NO. R 956928652 SERVICIO DE TELEVISION, PERIODO DEL 1 AL 31 DE DICIEMBRE DE 2021, REFERENCIA DE PAGO NO.34503235, PARA OPERACION CCIAL HOTEL SINDAMANOY - TURNARINO LTDA</t>
  </si>
  <si>
    <t>SERVICIOS DE TELEFONIA FIJA, CELULAR E INTERNET AÑO 2021 OPERACIÓN CCIAL HOTEL MORASURCO Y HOTEL SINDAMANOY</t>
  </si>
  <si>
    <t>23,975.00</t>
  </si>
  <si>
    <t>SISTEMAS, TELECOMUNICACIONES Y BIOMEDICOS DE COLOMBIA SAS</t>
  </si>
  <si>
    <t>REGISTRO FAC. NO.A-423 POR CONCEPTO DE SERVICIOS DE INTERNET CORRESPONDE AL MES DE OCTUBRE DE 2021, SEGUN CONTRATO NO.20210113 - OPERACION HOTEL SINDAMANOY - TURNARINO LTDA., SE CORRIGE CUENTA</t>
  </si>
  <si>
    <t>168,067.00</t>
  </si>
  <si>
    <t>REGISTRO AJUSTE A LA FAC. NO.A-446 POR CONCEPTO DE SERVICIOS DE INTERNET CORRESPONDE AL MES DE NOVIEMBRE DE 2021, SEGUN CONTRATO NO.20210113 - OPERACION HOTEL SINDAMANOY - TURNARINO LTDA</t>
  </si>
  <si>
    <t>24,154.00</t>
  </si>
  <si>
    <t>REGISTRO AJUSTE A LA FAC. NO.A-471 POR CONCEPTO DE SERVICIOS DE INTERNET CORRESPONDE AL MES DE DICIEMBRE DE 2021, SEGUN CONTRATO NO.20210113 - OPERACION HOTEL SINDAMANOY - TURNARINO LTDA</t>
  </si>
  <si>
    <t xml:space="preserve">GAS DE OCTUBRE A DICIEMBRE 2021 </t>
  </si>
  <si>
    <t>SUPERGAS DE NARIÑO S.A. E.S.P</t>
  </si>
  <si>
    <t>COMPRA GAS PARA OPERACION CIAL HM SEGUN FACTURA NUMERO FEVP 34457</t>
  </si>
  <si>
    <t>606,414.60</t>
  </si>
  <si>
    <t>1,957,458.40</t>
  </si>
  <si>
    <t>COMPRA GAS PARA OPERACION CIAL HM SEGUN FACTURA NUMERO FEVP 34458</t>
  </si>
  <si>
    <t>2,812,842.00</t>
  </si>
  <si>
    <t>COMPRA GAS PARA OPERACION CIAL HM SEGUN FACTURA NUMERO FEVP 35915</t>
  </si>
  <si>
    <t>4,863,386.00</t>
  </si>
  <si>
    <t>COMPRA GAS PARA OPERACION CCIAL HM SEGUN FACTURA NUMERO FEVP36251</t>
  </si>
  <si>
    <t>3,551,277.00</t>
  </si>
  <si>
    <t>COMPRA GAS PARA OPERACION CCIAL HM SEGUN FACTURA NUMERO FEVP 36509</t>
  </si>
  <si>
    <t>3,841,532.00</t>
  </si>
  <si>
    <t>COMPRA GAS PARA OPERACION CIAL HS SEGUN FACTURA NUMERO FEVP 31197</t>
  </si>
  <si>
    <t>306,450.00</t>
  </si>
  <si>
    <t xml:space="preserve">GAS DE ENERO A MARZO 2022 </t>
  </si>
  <si>
    <t>COMPRA GAS PARA OPERACION CCIAL HM SEGUN FACTURA NUMERO FEVP-45035</t>
  </si>
  <si>
    <t>1,237,047.60</t>
  </si>
  <si>
    <t>COMPRA GAS PARA OEPRACION CCIAL HM SEGUN FACTURA NUMERO FEVP -17475</t>
  </si>
  <si>
    <t>650,470.00</t>
  </si>
  <si>
    <t>COMPRA GAS PARA OPERACION CCIAL HOTEL SINDAMANOY SEGUN FACTURA NUMERO FEVP-45487</t>
  </si>
  <si>
    <t>642,400.00</t>
  </si>
  <si>
    <t>COMPRA GAS PARA OPERACION CIAL HS SEGUN FACTURA FEVP 30385</t>
  </si>
  <si>
    <t>857,600.00</t>
  </si>
  <si>
    <t>680,550.00</t>
  </si>
  <si>
    <t>COMPRA GAS PARA OPERACION CIAL HS SEGUN FACTURA NUMERO FEVP 34456</t>
  </si>
  <si>
    <t>1,060,500.00</t>
  </si>
  <si>
    <t>COMPRA GAS PÁRA OPERACION CIAL HS SEGUN FACTURA NUMERO FEVP 35605</t>
  </si>
  <si>
    <t>1,188,800.00</t>
  </si>
  <si>
    <t>COMPRA GAS PARA OPERACION CCIAL HS SEGUN FACTURA NUMERO FEVP36422</t>
  </si>
  <si>
    <t>1,034,400.00</t>
  </si>
  <si>
    <t>COMPRA CILINDROS DE GAS PARA OPERACION CCIAL HS SEGUN FACTARUA NUMERO FEVP 38653</t>
  </si>
  <si>
    <t>1,153,800.00</t>
  </si>
  <si>
    <t>MORASURCO Y SINDAMANOY</t>
  </si>
  <si>
    <t xml:space="preserve">HONORARIOS DE OCTUBRE A DICIEMBRE 2021 </t>
  </si>
  <si>
    <t>AGREDA CITELY UMA NEFER</t>
  </si>
  <si>
    <t>REGISTRO FAC. No. 0199, PRESTAR LOS SERVICIOS DE APOYO A LA GESTION PARA EL DISEÑO E IMPLEMENTACION DE ESTRATEGIAS DE COMUNICACION, ASI COMO EL APOYO A LAS AREAS DE ADMINISTRACION Y COMERCIAL PARA EL FUNCIONAMIENTO DEL ÁREA DE AUDITORIA REALIZANDO UNA REVISIÓN Y ANALISIS DETALLADO DE LOS MOVIMIENTOS DIARIOS DE LOS ESTABLECIMIENTOS DE COMERCIO PARA LOS ESTABLECIMIENTOS HOTEL MORASURCO Y HOTEL SINDAMANOY CORRESPONDE AL MES DE OCTUBRE DE 2020 EN CUMPLIMIENTO DE LA RENUNCIA VOLUNTARIA PARA LA TERMINACION DEL CONTRATO - TURNARINO LTDA.</t>
  </si>
  <si>
    <t>200,000.00</t>
  </si>
  <si>
    <t>HALLIGAN SAS</t>
  </si>
  <si>
    <t>REGISTRO FAC. NO. FEV 229, CONTRATO PRESTACION DE SERVICIOS PARA LA ADMINISTRACION DEL SISTEMA DE GESTION EN SEGURIDAD Y SALUD EN EL TRABAJO, ATENDIENDO A LA NORMATIVIDAD LEGAL Y REGLAMENTARIA VIGENTE, DESDE EL 06 DE FEBRERO DE 2021 HASTA EL 31 DE DICIEMBRE DE 2021, FACTURA DEL MES DE SEPTIEMBRE DE 2021 - OPERACION TURNARINO LTDA</t>
  </si>
  <si>
    <t>1,265,000.00</t>
  </si>
  <si>
    <t>FLOREZ BENAVIDES JOSE SANTIAGO</t>
  </si>
  <si>
    <t>REGISTRO FAC. NO. 2022 POR CONCEPTO DE SERVICIOS PROFESIONALES DE APOYO AL AREA JURÍDICA Y AL DESARROLLO DE LAS ACTIVIDADES LEGALES DE LA ENTIDAD; CORRESPONDIENTE AL MES DE OCTUBRE DE 2021 - OPERACION TURNARIÑO LTDA</t>
  </si>
  <si>
    <t>1,100,000.00</t>
  </si>
  <si>
    <t>LEGARDA DELGADO EDWARD CAMILO</t>
  </si>
  <si>
    <t>REGISTRO FAC. NO. 1806 POR CONCEPTO DE SERVICIOS DE DISENO E IMPLEMENTACION DE ESTRATEGIAS DE COMUNICACION, PARA PROMOCION Y DIFUSION COMERCIAL, ADMINISTRACION CORRESPONDIENTE AL MES DE OCTUBRE DE 2021 - OPERACION COMERCIAL TURNARIÑO LTDA.</t>
  </si>
  <si>
    <t>1,500,000.00</t>
  </si>
  <si>
    <t>BASTIDAS MAYA RICARDO ANDRES</t>
  </si>
  <si>
    <t>REGISTRO FAC. No. 1807 POR CONCEPTO DE SERVICIOS PROFESIONALES INGENIERO DE SISTEMAS CORRESPONDIENTE AL MES DE OCTUBRE DE 2021-OPERACION COMERCIAL HOTEL MORASURCO - TURNARINO LTDA.</t>
  </si>
  <si>
    <t>1,300,000.00</t>
  </si>
  <si>
    <t>MORILLO QUIROZ SOFIA JULIETH</t>
  </si>
  <si>
    <t>REGISTRO FAC. NO.1808 CORRESPONDE A HONORARIOS PROFESIONALES COMO REVISOR FISCAL, CORRESPONDIENTE AL MES DE OCTUBRE DE 2021 - OPERACION COMERCIAL TURNARINO LTDA.</t>
  </si>
  <si>
    <t>2,300,000.00</t>
  </si>
  <si>
    <t>DELGADO DE LA CRUZ ANGIE LORENA</t>
  </si>
  <si>
    <t>REGISTRO FAC. No.1815, CORRESPONDIENTE A PRESTACION DE SERVICIOS DE APOYO A LA GESTION EN EL AREA DE COMERCIAL PARA LA PLANEACION , EJECUCION, CONTROL Y FACTURACION, EN LA ATENCION DE LOS CONVENIOS YO CONTRATOS INTERADMINISTRATIVOS SUSCRITOS CON LA ENTIDAD, CON EL FIN DE GARANTIZAR SU EFICIENCIA Y CELERIDAD DE CONFORMIDAD CON EL ALCANCE, LAS OBLIGACIONES O CONDICIONES ESPECIFICAS, ASI COMO CON LA PROPUESTA Y COTIZACION PRESUPUESTAL, CORRESPONDIENTE AL MES DE OCTUBRE DE 2021, OPERACION COMERCIAL HOTEL MORASURCO - TURNARINO LTDA.</t>
  </si>
  <si>
    <t>923,668.00</t>
  </si>
  <si>
    <t>GALINDO VELOZA LUIS CESARIO</t>
  </si>
  <si>
    <t>REGISTRO FAC. No.1809, POR CONCEPTO DE SERVICIOS DE APOYO A LA GESTION OPERATIVA COMO CHEFF, CORRESPONDIENTE AL MES DE SEPTIEMBRE DE 2021 - OPERACION TURNARIÑO LTDA.</t>
  </si>
  <si>
    <t>2,500,000.00</t>
  </si>
  <si>
    <t>GONZALEZ MURIEL SAMUEL DAVID</t>
  </si>
  <si>
    <t>REGISTRO FAC. NO. 0197 POR CONCEPTO DE SERVICIOS PROFESIONALES ASESOR FINANCIERO, REFERENCIA A ASUNTOS FINANCIEROS, CONTABLES Y TRIBUTARIOS ENCAMINADOS A LA ADECUADA OPERACION DE LA ENTIDAD, CORRESPONDIENTE AL MES DE JULIO, OPERACION COMERCIAL HOTEL MORASURCO - TURNARINO LTDA.</t>
  </si>
  <si>
    <t>1,750,000.00</t>
  </si>
  <si>
    <t>REGISTRO FAC. NO. FEV 237, CONTRATO PRESTACION DE SERVICIOS PARA LA ADMINISTRACION DEL SISTEMA DE GESTION EN SEGURIDAD Y SALUD EN EL TRABAJO, ATENDIENDO A LA NORMATIVIDAD LEGAL Y REGLAMENTARIA VIGENTE, DESDE EL 06 DE FEBRERO DE 2021 HASTA EL 31 DE DICIEMBRE DE 2021, FACTURA DEL MES DE OCTUBRE DE 2021 - OPERACION TURNARINO LTDA.</t>
  </si>
  <si>
    <t>REGISTRO FAC. No.1825, POR CONCEPTO DE SERVICIOS DE APOYO A LA GESTION OPERATIVA COMO CHEFF, CORRESPONDIENTE AL MES DE OCTUBRE DE 2021 - OPERACION TURNARIÑO LTDA.</t>
  </si>
  <si>
    <t>REGISTRO FAC. NO. 1823 POR CONCEPTO DE SERVICIOS DE DISENO E IMPLEMENTACION DE ESTRATEGIAS DE COMUNICACION, PARA PROMOCION Y DIFUSION COMERCIAL, ADMINISTRACION CORRESPONDIENTE AL MES DE NOVIEMBRE DE 2021 - OPERACION COMERCIAL TURNARIÑO LTDA.</t>
  </si>
  <si>
    <t>REGISTRO FAC. NO. 1905 POR CONCEPTO DE SERVICIOS PROFESIONALES DE APOYO AL AREA JURÍDICA Y AL DESARROLLO DE LAS ACTIVIDADES LEGALES DE LA ENTIDAD; CORRESPONDIENTE AL MES DE NOVIEMBRE DE 2021 - OPERACION TURNARIÑO LTDA</t>
  </si>
  <si>
    <t>REGISTRO FAC. No.1837, CORRESPONDIENTE A PRESTACION DE SERVICIOS DE APOYO A LA GESTION EN EL AREA DE COMERCIAL PARA LA PLANEACION , EJECUCION, CONTROL Y FACTURACION, EN LA ATENCION DE LOS CONVENIOS YO CONTRATOS INTERADMINISTRATIVOS SUSCRITOS CON LA ENTIDAD, CON EL FIN DE GARANTIZAR SU EFICIENCIA Y CELERIDAD DE CONFORMIDAD CON EL ALCANCE, LAS OBLIGACIONES O CONDICIONES ESPECIFICAS, ASI COMO CON LA PROPUESTA Y COTIZACION PRESUPUESTAL, CORRESPONDIENTE AL MES DE NOVIEMBRE DE 2021, OPERACION COMERCIAL HOTEL MORASURCO - TURNARINO LTDA.</t>
  </si>
  <si>
    <t>REGISTRO FAC. NO.1835 CORRESPONDE A HONORARIOS PROFESIONALES COMO REVISOR FISCAL, CORRESPONDIENTE AL MES DE NOVIEMBRE DE 2021 - OPERACION COMERCIAL TURNARINO LTDA.</t>
  </si>
  <si>
    <t>REGISTRO FAC. No. 1834 POR CONCEPTO DE SERVICIOS PROFESIONALES INGENIERO DE SISTEMAS CORRESPONDIENTE AL MES DE NOVIEMBRE DE 2021-OPERACION COMERCIAL HOTEL MORASURCO - TURNARINO LTDA.</t>
  </si>
  <si>
    <t>REGISTRO FAC. NO. FEV 259, CONTRATO PRESTACION DE SERVICIOS PARA LA ADMINISTRACION DEL SISTEMA DE GESTION EN SEGURIDAD Y SALUD EN EL TRABAJO, ATENDIENDO A LA NORMATIVIDAD LEGAL Y REGLAMENTARIA VIGENTE, DESDE EL 06 DE FEBRERO DE 2021 HASTA EL 31 DE DICIEMBRE DE 2021, FACTURA DEL MES DE NOVIEMBRE DE 2021 - OPERACION TURNARINO LTDA</t>
  </si>
  <si>
    <t>REGISTRO FAC. NO. 1909 POR CONCEPTO DE SERVICIOS PROFESIONALES DE APOYO AL AREA JURÍDICA Y AL DESARROLLO DE LAS ACTIVIDADES LEGALES DE LA ENTIDAD; CORRESPONDIENTE AL MES DE DICIEMBRE DE 2021 - OPERACION TURNARIÑO LTDA</t>
  </si>
  <si>
    <t>CORAL GONZALEZ CLAUDIA MARCELA</t>
  </si>
  <si>
    <t>REGISTRO FAC. No.1853, CORRESPONDE A SERVICIOS DE OPERACION LOGISTICA Y PRESTAR SERVICIOS DE APOYO A LA GESTION EN EL AREA COMERCIAL, PARA LA EJECUCION , PLANEACION Y FACTURACION CON EL FIN DE GARANTIZAR LA EFICIENCIA Y CELERIDAD EN LA ATENCION EN LA EJECUCION DE LOS CONTRATOS INTERADMINISTRATIVOS, CORRESPONDE AL MES DE OCTUBRE DE 2021 - OPERACION COMERCIAL HOTEL MORASURCO - PROMOTORA DE TURISMO DE NARINO</t>
  </si>
  <si>
    <t>REGISTRO FAC. No.1856, CORRESPONDIENTE A PRESTACION DE SERVICIOS DE APOYO A LA GESTION EN EL AREA DE COMERCIAL PARA LA PLANEACION , EJECUCION, CONTROL Y FACTURACION, EN LA ATENCION DE LOS CONVENIOS YO CONTRATOS INTERADMINISTRATIVOS SUSCRITOS CON LA ENTIDAD, CON EL FIN DE GARANTIZAR SU EFICIENCIA Y CELERIDAD DE CONFORMIDAD CON EL ALCANCE, LAS OBLIGACIONES O CONDICIONES ESPECIFICAS, ASI COMO CON LA PROPUESTA Y COTIZACION PRESUPUESTAL, CORRESPONDIENTE AL MES DE DICIEMBRE DE 2021, OPERACION COMERCIAL HOTEL MORASURCO - TURNARINO LTDA.</t>
  </si>
  <si>
    <t>547,336.00</t>
  </si>
  <si>
    <t>752,662.00</t>
  </si>
  <si>
    <t>REGISTRO FAC. NO. 1847 POR CONCEPTO DE SERVICIOS DE DISENO E IMPLEMENTACION DE ESTRATEGIAS DE COMUNICACION, PARA PROMOCION Y DIFUSION COMERCIAL, ADMINISTRACION CORRESPONDIENTE AL MES DE NOVIEMBRE DE 2021 - OPERACION COMERCIAL TURNARIÑO LTDA.</t>
  </si>
  <si>
    <t>REGISTRO FAC. No. 1849 POR CONCEPTO DE SERVICIOS PROFESIONALES INGENIERO DE SISTEMAS CORRESPONDIENTE AL MES DE DICIEMBRE DE 2021-OPERACION COMERCIAL HOTEL MORASURCO - TURNARINO LTDA.</t>
  </si>
  <si>
    <t>REGISTRO FAC. NO.1854 CORRESPONDE A HONORARIOS PROFESIONALES COMO REVISOR FISCAL, CORRESPONDIENTE AL MES DE DICIEMBRE DE 2021 - OPERACION COMERCIAL TURNARINO LTDA.</t>
  </si>
  <si>
    <t>COMPUCONTA SOFWARE ASESORES SAS</t>
  </si>
  <si>
    <t>REGISTRO FAC. NO.FE-1665 CORRESPONDIENTE AL CONTRATO NO.20210009, CUOTA 3 DE 3, CORRESPONDIENTE A PRESTACION DE SERVICIO PARA LA CAPACITACION, SOPORTE TECNICO Y ACTUALIZACION EN EL SOFWARE COMPUCONTA DE CONFORMIDAD CON EL ALCANCE, LAS OBLIGACIONES ESPECIFICAS, ASI COMO LA PROPUESTA DE COTIZACION, OPERACION TURNARIÑO LTDA.</t>
  </si>
  <si>
    <t>3,200,000.00</t>
  </si>
  <si>
    <t>REGISTRO FAC. No.1889, POR CONCEPTO DE SERVICIOS DE APOYO A LA GESTION OPERATIVA COMO CHEFF, CORRESPONDIENTE AL MES DE NOVIEMBRE DE 2021 - OPERACION TURNARIÑO LTDA.</t>
  </si>
  <si>
    <t>REGISTRO FAC. No.1891, POR CONCEPTO DE SERVICIOS DE APOYO A LA GESTION OPERATIVA COMO CHEFF, CORRESPONDIENTE AL MES DE DICIEMBRE DE 2021 - OPERACION TURNARIÑO LTDA.</t>
  </si>
  <si>
    <t>REGISTRO FAC. NO. 1888 POR CONCEPTO DE SERVICIOS PROFESIONALES ASESOR FINANCIERO, REFERENCIA A ASUNTOS FINANCIEROS, CONTABLES Y TRIBUTARIOS ENCAMINADOS A LA ADECUADA OPERACION DE LA ENTIDAD, CORRESPONDIENTE AL MES DE DICIEMBRE, OPERACION COMERCIAL HOTEL MORASURCO - TURNARINO LTDA.</t>
  </si>
  <si>
    <t>SANCHEZ MUNOZ SANDRA PATRICIA</t>
  </si>
  <si>
    <t>REGISTRO FAC. No.1895, CORRESPONDE A PRESTAR SERVICIOS PROFESIONALES EN CONTADURIA PUBLICA PARA APOYAR EL AREA FINANCIERA EN LA EJECUCION Y CONTROL DE LAS ACTIVIDADES DE CENTRAL DE CUENTAS, ARCHIVO, CARTERA, CONTABILIDAD, PRESUPUESTO, TESORERIA Y DEMAS AREAS QUE LO REQUIERA PARA GARANTIZAR EL BUEN FUNCIONAMIENTO DE LA ENTIDAD, DURANTE LOS MESES DE SEPTIEMBRE, OCTUBRE, NOVIEMBRE DE 2021, OPERACION COMERCIAL HOTEL MORASURCO - TURNARINO LTDA..</t>
  </si>
  <si>
    <t>6,700,000.00</t>
  </si>
  <si>
    <t>RUALES ZAMBRANO ANGELA GABRIELA</t>
  </si>
  <si>
    <t>REGISTRO FAC. No. 3305, PRESTAR LOS SERVICIOS DE APOYO A LA GESTION A LAS AREAS DE AUDITORIA, REALIZANDO UNA REVISIÓN Y ANALISIS DETALLADO DE LOS MOVIMIENTOS DIARIOS DE LOS ESTABLECIMIENTOS DE COMERCIO PARA LOS ESTABLECIMIENTOS HOTEL MORASURCO Y HOTEL SINDAMANOY CORRESPONDE AL MES DE DICIEMBRE DE 2021, OPERACION COMERCIAL HOTEL MORASURCO - TURNARINO LTDA</t>
  </si>
  <si>
    <t>1,200,000.00</t>
  </si>
  <si>
    <t>ESPAÑA RAMIREZ MONICA DALILA</t>
  </si>
  <si>
    <t>REGISTRO FAC. No. 1897 POR CONCEPTO SERVICIOS PROFESIONALES COMO ASESORA FINANCIERA ENCAMINADA A CONTROLAR SUPERVISAR LA EJECUCION DE LAS ACTIVIDADES DEL AREA DE CONTABILIDAD Y DE LAS DEMAS AREAS QUE LA REQUIERAN PARA EL FUNCIONAMIENTO DE LAS ENTIDADES HOTEL MORASURCO Y SINDAMANOY DURANTE EL MES DE DICIEMBRE DE 2021 - OPERACION TURNARIÑO LTDA</t>
  </si>
  <si>
    <t>1,879,303.00</t>
  </si>
  <si>
    <t>ARTEAGA CHAMORRO MAYRA ALEJANDRA</t>
  </si>
  <si>
    <t>REGISTRO FAC. NO.3068 CORRESPONDE A HONORARIOS, DESARROLLO DE LA PLATAFORMA PARA LA UNIDAD DE CORRESPONDENCIA DE TURNARINO LTDA.</t>
  </si>
  <si>
    <t>56,347,969.00</t>
  </si>
  <si>
    <t xml:space="preserve">HONORARIOS DE ENERO A MARZO 2022 </t>
  </si>
  <si>
    <t>GUERRA ZAMBRANO MARIA ALEJANDRA</t>
  </si>
  <si>
    <t>REGISTRO FAC. No.1724 CORRESPONDIENTE A SERVICIOS PROFESIONALES PARA CARGAR LA INFORMACION PRESUPUESTAL DE TURNARINO LTDA , OPERACION COMERCIAL HOTEL MORASURCO - TURNARINO LTDA.</t>
  </si>
  <si>
    <t>2,012,199.00</t>
  </si>
  <si>
    <t>CADENA BASTIDAS JESUS</t>
  </si>
  <si>
    <t>EGISTRO FAC. NO.3310, SERVICIOS PROFESIONALES ACOMPAÑAMIENTO A LAS AREAS FINANCIERA Y PRESUPUESTAL DE LA ENTIDAD EN LA PRESENTACION DE LOS INFORMES ULTIMO TRIMESTE Y ANUALES VIGENCIA 2021 A LOS ENTES DE CONTROL, CONTRALORIA DEPARTAMENTAL DE NARINO, CONTRALORIA Y CONTADURIA GENERAL DE LA REPUBLICA, PLATAFORMAS CHIP Y CUIPOY CAPACITACION EN EL MANEJO PRESUPUESTAL Y CONTABLES DE LOS INFORMES DE LOS ENTES DE CONTROL DURANTE LOS MESES DE ENERO, FEBRERO Y MARZO DE 2019 - OPERACION COMERCIAL PROMOTORA DE TURISMO DE NARIÑO LTDA.</t>
  </si>
  <si>
    <t>3,000,000.00</t>
  </si>
  <si>
    <t>REGISTRO FAC. NO. 1927 POR CONCEPTO DE SERVICIOS PROFESIONALES DE APOYO AL AREA JURÍDICA Y AL DESARROLLO DE LAS ACTIVIDADES LEGALES DE LA ENTIDAD; CORRESPONDIENTE AL MES DE ENERO DE 2022 - OPERACION TURNARIÑO LTDA</t>
  </si>
  <si>
    <t>MUÑOZ MAZUERA MAURICIO FERNANDO</t>
  </si>
  <si>
    <t>REGISTRO FAC. NO. 3307 POR CONCEPTO DE SERVICIOS DE DISENO E IMPLEMENTACION DE ESTRATEGIAS DE COMUNICACION, PARA PROMOCION Y DIFUSION COMERCIAL, ADMINISTRACION CORRESPONDIENTE AL MES DE ENERO DE 2022 - OPERACION COMERCIAL TURNARIÑO LTDA.</t>
  </si>
  <si>
    <t>700,000.00</t>
  </si>
  <si>
    <t>REGISTRO FAC. No. 3311, PRESTAR LOS SERVICIOS DE APOYO A LA GESTION A LAS AREAS DE AUDITORIA, REALIZANDO UNA REVISIÓN Y ANALISIS DETALLADO DE LOS MOVIMIENTOS DIARIOS DE LOS ESTABLECIMIENTOS DE COMERCIO PARA LOS ESTABLECIMIENTOS HOTEL MORASURCO Y HOTEL SINDAMANOY CORRESPONDE AL MES DE ENERO DE 2022, OPERACION COMERCIAL HOTEL MORASURCO - TURNARINO LTDA</t>
  </si>
  <si>
    <t>REGISTRO FAC. NO. 3314 POR CONCEPTO DE SERVICIOS DE DISENO E IMPLEMENTACION DE ESTRATEGIAS DE COMUNICACION, PARA PROMOCION Y DIFUSION COMERCIAL, ADMINISTRACION CORRESPONDIENTE AL MES DE FEBRERO DE 2022 - OPERACION COMERCIAL TURNARIÑO LTDA.</t>
  </si>
  <si>
    <t>REGISTRO FAC. No. 3313, PRESTAR LOS SERVICIOS DE APOYO A LA GESTION A LAS AREAS DE AUDITORIA, REALIZANDO UNA REVISIÓN Y ANALISIS DETALLADO DE LOS MOVIMIENTOS DIARIOS DE LOS ESTABLECIMIENTOS DE COMERCIO PARA LOS ESTABLECIMIENTOS HOTEL MORASURCO Y HOTEL SINDAMANOY CORRESPONDE AL MES DE FEBRERO DE 2022, OPERACION COMERCIAL HOTEL MORASURCO - TURNARINO LTDA</t>
  </si>
  <si>
    <t>REGISTRO FAC. NO. 1937 POR CONCEPTO DE SERVICIOS PROFESIONALES DE APOYO AL AREA JURÍDICA Y AL DESARROLLO DE LAS ACTIVIDADES LEGALES DE LA ENTIDAD; CORRESPONDIENTE AL MES DE FEBRERO DE 2022 - OPERACION TURNARIÑO LTDA</t>
  </si>
  <si>
    <t>FREIRE TEJADA RIGO EDISSON</t>
  </si>
  <si>
    <t>REGISTRO FAC.No.3335, CORRESPONDIENTE A PRESTACION DE SERVICIOS PROFESIONALES COMO INGENIERO DE SISTEMAS, PARA LA ASESORIA TECNICA EN SITEMAS DE COMPUTO, MANTENIMIENTO DE REDES, APOYO TECNICO, MANEJO DE SOFWARE, SOPORTE ONFORMATICO Y ELECTRONICO DE LA ENTIDAD, OPERACION COMERCIAL HOTEL MORASURCO - TURNARINO LTDA.</t>
  </si>
  <si>
    <t>REGISTRO FAC. NO. 3333 CORRESPONDIENTE A HONORARIOS ELABORACION, PREPARACION Y CARGUE PLATAFORMA SIA-CGN DEL FORMULARIO F01 AGR CATALOGO DE CUENTAS Y SUS RESPECTIVOS DOCUMENTOS SOPORTES RELACIONADOS EN EL INFORME DE ACTIVIDADES REALIZADOS EN EL MES DE FEBRERO DE 2022, ACATANDO LAS FECHAS ESTABLECIDAS POR EL ENTE DE CONTROL - OPERACION COMERCIAL HOTEL MORASURCO - OPERACION TURNARIÑO LTDA</t>
  </si>
  <si>
    <t>REGISTRO FAC. NO.3336, CORRESPONDIENTE A PRESTACION DE SERVICIOS PROFESIONALES DE APOYO A AL GESTION, PARA DISEÑO E IMPLEMENTACION DE ESTRATEGIAS DE COMUNICACION, ASI COMO APOYO A LAS AREAS DE ADMINISTRACION COMERCIAL EN LOS DIFERENTES EVENTOS DE PROMOCIOS Y DIFUSION DE LOS SERVICIOS DE LSO ESTABLECIMIENTOS COMERCIALES DE LA ENTIDAD, OPERACION COMERCIAL TURNARINO LTDA.</t>
  </si>
  <si>
    <t>REGISTRO FAC. No. 3339, PRESTAR LOS SERVICIOS DE APOYO A LA GESTION A LAS AREAS DE AUDITORIA, REALIZANDO UNA REVISIÓN Y ANALISIS DETALLADO DE LOS MOVIMIENTOS DIARIOS DE LOS ESTABLECIMIENTOS DE COMERCIO PARA LOS ESTABLECIMIENTOS HOTEL MORASURCO Y HOTEL SINDAMANOY CORRESPONDE AL MES DE MARZO DE 2022, OPERACION COMERCIAL HOTEL MORASURCO - TURNARINO LTDA</t>
  </si>
  <si>
    <t>REGISTRO FAC. NO. 1942 POR CONCEPTO DE SERVICIOS PROFESIONALES DE APOYO AL AREA JURÍDICA Y AL DESARROLLO DE LAS ACTIVIDADES LEGALES DE LA ENTIDAD; CORRESPONDIENTE AL MES DE MARZO DE 2022 - OPERACION TURNARIÑO LTDA</t>
  </si>
  <si>
    <t>DE LA CRUZ LOPEZ KATHERINE</t>
  </si>
  <si>
    <t>REGISTRO FAC. No.3340, CORRESPONDIENTE A APOYO A LA GESTION CONTABLE EN EL DEPARTAMENTO FINANCIERO DEL 15 AL 31 DE MARZO DE 2022, OPERACION COMERCIAL HOTEL MORASURCO - TURNARINO LTDA.</t>
  </si>
  <si>
    <t>900,000.00</t>
  </si>
  <si>
    <t>21,612,199.00</t>
  </si>
  <si>
    <t xml:space="preserve">GASTOS DE VIAJE Y VIATICOS DE ENERO A MARZO 2022 </t>
  </si>
  <si>
    <t>GUERRERO REALPE DAVID MAURICIO</t>
  </si>
  <si>
    <t>REGISTRO ACUERDO No.04 MEDIANTE EL CUAL SE RECONOCE VIATICOS POR LOS DIAS 23 AL 25 DE FEBRERO DEL 100% Y DEL 50% POR EL DIA 26 DE FEBRERO DEL PRESENTE PERIODO, CON EL FIN DE PARTICIPAR EN LA VITRINA TURISTICA ANATO 2022, OPERACION COMERCIAL HOTEL MORASURCO</t>
  </si>
  <si>
    <t>1,027,835.00</t>
  </si>
  <si>
    <t>PAZOS RENGIFO JUAN PATRICIO</t>
  </si>
  <si>
    <t>REGISTRO RESOLUCION No.007 MEDIANTE EL CUAL SE RECONOCE VIATICOS POR LOS DIAS 23 AL 25 DE FEBRERO DEL 100% Y DEL 50% POR EL DIA 26 DE FEBRERO DEL PRESENTE PERIODO, CON EL FIN DE PARTICIPAR EN LA VITRINA TURISTICA ANATO 2022, OPERACION COMERCIAL HOTEL MORASURCO</t>
  </si>
  <si>
    <t>578,253.00</t>
  </si>
  <si>
    <t>BENAVIDES ARELLANO ALVARO</t>
  </si>
  <si>
    <t>REGISTRO RESOLUCION No.008 MEDIANTE EL CUAL SE RECONOCE VIATICOS PO2407R LOS DIAS 23 AL 25 DE FEBRERO DEL 100% Y DEL 50% POR EL DIA 26 DE FEBRERO DEL PRESENTE PERIODO, CON EL FIN DE PARTICIPAR EN LA VITRINA TURISTICA ANATO 2022, OPERACION COMERCIAL HOTEL MORASURCO</t>
  </si>
  <si>
    <t>307,538.00</t>
  </si>
  <si>
    <t>AEROVIAS DEL CONTINENTE AMERICANO S.A. AVIANCA</t>
  </si>
  <si>
    <t>REGISTRO FAC. NO.230222569, CORRESPONDIENTE A COMPRA DE TIQUETES AEREOS, DOBLE TRAYECTO, PARA DESPLAZAMIENTO A LA CIUDAD DE BOGOTA, CORRESPONDIENTE A LOS FUNCIONARIOS MAURICIO GUERRERO, JUAN PATRICIO PAZOS Y ALVARO BENAVIDES, EN REPRESENTACION EN LA VITRINA TURISTICA DE ANATO 2022, OPERACION COMERCIAL HOTEL MORASURCO - TURNARINO LTDA.</t>
  </si>
  <si>
    <t>327,438.00</t>
  </si>
  <si>
    <t>BOLAÑOS RAMOS DIEGO FERNANDO</t>
  </si>
  <si>
    <t>REGISTRO FAC. NO.230222569, CORRESPONDIENTE A APOYO LOGISTICO, CORRESPONDIENTE A SERVICIO DE ALOJAMIENTO Y ALIMENTACION A LOS FUNCIONARIOS JUAN PATRICIO PAZOS Y ALVARO BENAVIDESN REPRESENTACION EN LA VITRINA TURISTICA DE ANATO 2022, OPERACION COMERCIAL HOTEL MORASURCO - TURNARINO LTDA.</t>
  </si>
  <si>
    <t>660,000.00</t>
  </si>
  <si>
    <t>2,901,064.00</t>
  </si>
  <si>
    <t xml:space="preserve">MORASURCO </t>
  </si>
  <si>
    <t xml:space="preserve">PAPELERIA OCTUBRE A DICIEMBRE 2021 </t>
  </si>
  <si>
    <t>DISTRIBUCCIONES REALPÉ</t>
  </si>
  <si>
    <t>COMPRA PAPELERIA PARA OPERACION CIAL HM SEGUN FACTURA NUMERO 1474</t>
  </si>
  <si>
    <t>903,200.00</t>
  </si>
  <si>
    <t xml:space="preserve">PAPELERIA DE ENERO A MARZO 2022 </t>
  </si>
  <si>
    <t>NADA</t>
  </si>
  <si>
    <t xml:space="preserve">GASOLINA Y ACPM OCTUBRE A DICIEMBRE 2021 </t>
  </si>
  <si>
    <t xml:space="preserve">GASOLINA Y ACPM DE ENERO A MARZO 2022 </t>
  </si>
  <si>
    <t>MIRAMAG JOSA YAMIT BAIRON</t>
  </si>
  <si>
    <t>REGISTRO LEGALIZACION CAJA MENOR No.004, REEMBOLSO NO.005 GASTOS CAJA MENOR VIGENCIA 2021, TIQUETE NUMERO S4 662046</t>
  </si>
  <si>
    <t>21,018.00</t>
  </si>
  <si>
    <t>REGISTRO LEGALIZACION CAJA MENOR No.004, REEMBOLSO NO.005 GASTOS CAJA MENOR VIGENCIA 2021, TIQUETE NUMERO 667417</t>
  </si>
  <si>
    <t>85,004.00</t>
  </si>
  <si>
    <t>REGISTRO LEGALIZACION CAJA MENOR NO.007, REEMBOLSO NO.007, GASTOS CAJA MENOR VIGENCIA 2021, COMPROBANTES DE PAGO CAJA MENOR NO S3 -114068- OPERACION COMERCIAL HOTEL SINDAMANOY-PROMOTORA DE TURISMO DE NARINO LTDA,</t>
  </si>
  <si>
    <t>85,009.00</t>
  </si>
  <si>
    <t>REGISTRO LEGALIZACION CAJA MENOR NO.007, REEMBOLSO NO.007, GASTOS CAJA MENOR VIGENCIA 2021, COMPROBANTES DE PAGO CAJA MENOR NOS. 71171- OPERACION COMERCIAL HOTEL SINDAMANOY-PROMOTORA DE TURISMO DE NARINO LTDA,</t>
  </si>
  <si>
    <t>51,011.00</t>
  </si>
  <si>
    <t>242,042.00</t>
  </si>
  <si>
    <t xml:space="preserve">VACACIONES OCTUBRE A DICIEMBRE 2021 </t>
  </si>
  <si>
    <t>PINTO AGAMEZ PAVEL EVELIO</t>
  </si>
  <si>
    <t>REGISTRO RESOLUCION No.XXX LIQUIDACION DEFINITVA DE PRESTACIONES SOCIALES POR EL PERIODO ABRIL 03 A SEPTIEMBRE 30 DE 2021 - OPERACION COMERCIAL TURNARINO LTDA,</t>
  </si>
  <si>
    <t>638,950.00</t>
  </si>
  <si>
    <t>MONCAYO HIDALGO HESHTEIN KENEDY</t>
  </si>
  <si>
    <t>REGISTRO VACACIONES CORRESPONDIENTES AL PERIODO OCTUBRE 01 DE 2020 AL 30 DE SEPTIEMBRE DE 2021 - OPERACION COMERCIAL TURNARINO</t>
  </si>
  <si>
    <t>652,168.00</t>
  </si>
  <si>
    <t>ESPAÑA LUNA BETTY LEONOR</t>
  </si>
  <si>
    <t>REGISTRO RESOLUCION No.076 LIQUIDACION DEFINITVA DE PRESTACIONES SOCIALES POR EL PERIODO ENERO 01 A OCTUBRE 22 DE 2021 - OPERACION COMERCIAL TURNARINO LTDA,</t>
  </si>
  <si>
    <t>222,792.00</t>
  </si>
  <si>
    <t>GUTIERREZ OCANA JORGE EDUARDO</t>
  </si>
  <si>
    <t>REGISTRO RESOLUCION No.075 LIQUIDACION DEFINITVA DE PRESTACIONES SOCIALES POR EL PERIODO ENERO 01 A OCTUBRE 23 DE 2021 - OPERACION COMERCIAL TURNARINO LTDA,</t>
  </si>
  <si>
    <t>431,570.00</t>
  </si>
  <si>
    <t>REGISTRO RESOLUCION No.083 LIQUIDACION DEFINITVA DE PRESTACIONES SOCIALES POR EL PERIODO ABRIL 05 A DICIEMBRE 31 DE 2021 - OPERACION COMERCIAL TURNARINO LTDA,</t>
  </si>
  <si>
    <t>567,911.00</t>
  </si>
  <si>
    <t>REGISTRO RESOLUCION No.093 LIQUIDACION DEFINITVA DE PRESTACIONES SOCIALES POR EL PERIODO ABRIL 01 A DICIEMBRE 12 DE 2021 - OPERACION COMERCIAL TURNARINO LTDA,</t>
  </si>
  <si>
    <t>357,836.00</t>
  </si>
  <si>
    <t>CORTES BOHORQUEZ LEIDY VANNESSA</t>
  </si>
  <si>
    <t>REGISTRO RESOLUCION No.084 LIQUIDACION PRESTACIONES SOCIALES POR EL PERIODO ABRIL 01 A DICIEMBRE 31 DE 2021 - OPERACION COMERCIAL</t>
  </si>
  <si>
    <t>383,557.00</t>
  </si>
  <si>
    <t>CAICEDO FAJARDO CRISTHIAN</t>
  </si>
  <si>
    <t>REGISTRO RESOLUCION No.085 LIQUIDACION PRESTACIONES SOCIALES POR EL PERIODO NOVIEMBRE 10 A 31 DE DICIEMBRE 2021 - OPERACION COMERCIAL</t>
  </si>
  <si>
    <t>113,228.00</t>
  </si>
  <si>
    <t>REGISTRO RESOLUCION No.086 LIQUIDACION PRESTACIONES SOCIALES POR EL PERIODO 03 DE NOVIEMBRE A 31 DE DICIEMBRE DE 2021 - OPERACION COMERCIAL</t>
  </si>
  <si>
    <t>208,438.00</t>
  </si>
  <si>
    <t>PENAGOS SUAREZ PAOLA ANDREA</t>
  </si>
  <si>
    <t>REGISTRO RESOLUCION No.087 LIQUIDACION PRESTACIONES SOCIALES POR EL PERIODO OCTUBRE 12 A DICIEMBRE 31 DE 2021 - OPERACION COMERCIAL</t>
  </si>
  <si>
    <t>227,125.00</t>
  </si>
  <si>
    <t>DUQUE LOZANO MARIO FERNANDO</t>
  </si>
  <si>
    <t>REGISTRO RESOLUCION No.088 LIQUIDACION PRESTACIONES SOCIALES POR EL PERIODO 04 DE OCTUBRE A 31 DE DICIEMBRE DE 2021 - OPERACION COMERCIAL</t>
  </si>
  <si>
    <t>312,656.00</t>
  </si>
  <si>
    <t>PALACIOS MOLINA LILIANA MERCEDES</t>
  </si>
  <si>
    <t>REGISTRO RESOLUCION No.089 LIQUIDACION PRESTACIONES SOCIALES POR EL PERIODO 20 DE AGOSTO A 31 DE DICIEMBRE DE 2021 - OPERACION COMERCIAL</t>
  </si>
  <si>
    <t>470,781.00</t>
  </si>
  <si>
    <t>ENRIQUEZ GARCIA ALVEIRO ALDEMAR</t>
  </si>
  <si>
    <t>REGISTRO RESOLUCION No.090 LIQUIDACION PRESTACIONES SOCIALES POR EL PERIODO 16 DE DICIEMBRE A DICIEMBRE 31 DE 2021 - OPERACION COMERCIAL</t>
  </si>
  <si>
    <t>24,336.00</t>
  </si>
  <si>
    <t>CABRERA JOJOA KATHERINE ELIZABETH</t>
  </si>
  <si>
    <t>REGISTRO RESOLUCION No.091 LIQUIDACION PRESTACIONES SOCIALES POR EL PERIODO 03 DE NOVIEMBRE A 31 DE DICIEMBRE DE 2021 - OPERACION COMERCIAL</t>
  </si>
  <si>
    <t>69,075.00</t>
  </si>
  <si>
    <t>CASTRO CABRERA JANETH DEL CARMEN</t>
  </si>
  <si>
    <t>REGISTRO RESOLUCION No.092 LIQUIDACION PRESTACIONES SOCIALES POR EL PERIODO 12 DE NOVIEMBRE A 31 DE DICIEMBRE DE 2021 - OPERACION COMERCIAL</t>
  </si>
  <si>
    <t>CORAL MUÑOZ JAVIER DARIO</t>
  </si>
  <si>
    <t>REGISTRO RESOLUCION No.094 LIQUIDACION PRESTACIONES SOCIALES POR EL PERIODO 24 DE MARZO A 31 DE DICIEMBRE DE 2021 - OPERACION COMERCIAL</t>
  </si>
  <si>
    <t>1,405,435.00</t>
  </si>
  <si>
    <t>ROJAS TABLA ANITA LUCIA</t>
  </si>
  <si>
    <t>REGISTRO LIQUIDACION DE PRESTACIONES SOCIALES POR EL PERIODO ABRIL 01 A DICIEMBRE 31 DE 2021 - OPERACION COMERCIAL TURNARINO LTDA,</t>
  </si>
  <si>
    <t>383,591.00</t>
  </si>
  <si>
    <t>ALMEIDA BASTIDAS DAIRA LORENA</t>
  </si>
  <si>
    <t>450,947.00</t>
  </si>
  <si>
    <t>PEJENDINO PIANDOY ELIZABETH NAYIMIL</t>
  </si>
  <si>
    <t>VEGA REYES GLORIA STELLA</t>
  </si>
  <si>
    <t>PIANDOY JOJOA JAIME JESUS</t>
  </si>
  <si>
    <t>REGISTRO LIQUIDACION DE PRESTACIONES SOCIALES POR EL PERIODO ABRIL 01 A DICIEMBRE 31 DE 2021 - OPERACION COMERCIAL TURNARINO LTDA.</t>
  </si>
  <si>
    <t>441,476.00</t>
  </si>
  <si>
    <t>OLAVE JURADO LUIS CARLOS</t>
  </si>
  <si>
    <t>660,888.00</t>
  </si>
  <si>
    <t>MUNOZ RODRIGUEZ ANGELA MARIA</t>
  </si>
  <si>
    <t>NARVAEZ ROMAN CRISTHIAN GIOVANNI</t>
  </si>
  <si>
    <t>MUESES GUALGUAN LIDIA YANETH</t>
  </si>
  <si>
    <t>CARREÑO MIDEROS ADRIANA ESPERANZA</t>
  </si>
  <si>
    <t>CRIOLLO CANCIMANCE UBEIMAR DUBAN</t>
  </si>
  <si>
    <t>377,614.00</t>
  </si>
  <si>
    <t>HIDALGO YAMA CRISTIAN CAMILO</t>
  </si>
  <si>
    <t>JACANAMIJOY TREJO GLORIA ESPERANZA</t>
  </si>
  <si>
    <t>JOJOA PACHAJOA ANDREA DEL ROCIO</t>
  </si>
  <si>
    <t>JOJOA TREJO JANETH ESTHER</t>
  </si>
  <si>
    <t>604,124.00</t>
  </si>
  <si>
    <t>ALVAREZ JURADO ADRIANA MARIA</t>
  </si>
  <si>
    <t>576,900.00</t>
  </si>
  <si>
    <t>BENAVIDES MARCILLO LUIS MIGUEL</t>
  </si>
  <si>
    <t>572,400.00</t>
  </si>
  <si>
    <t>BOTINA JOSA DIXON ADOLFO</t>
  </si>
  <si>
    <t>CADENA ORTIZ ANGELA MARCELA</t>
  </si>
  <si>
    <t>1,369,050.00</t>
  </si>
  <si>
    <t>BOTINA ROSERO JOHN JAIRO</t>
  </si>
  <si>
    <t>REGISTRO LIQUIDACION DE PRESTACIONES SOCIALES POR EL PERIODO ENERO 01 A DICIEMBRE 31 DE 2021 - OPERACION COMERCIAL TURNARINO LTDA,7</t>
  </si>
  <si>
    <t>207,123.00</t>
  </si>
  <si>
    <t>RIVERA VILLOTA MARIA MAGOLA</t>
  </si>
  <si>
    <t>REGISTRO LIQUIDACION DE PRESTACIONES SOCIALES POR EL PERIODO ENERO 01 A DICIEMBRE 31 DE 2021 - OPERACION COMERCIAL TURNARINO LTDA,</t>
  </si>
  <si>
    <t>440,745.00</t>
  </si>
  <si>
    <t>PASTAS ESTRADA MYRIAM ELENA</t>
  </si>
  <si>
    <t>3,160,903.00</t>
  </si>
  <si>
    <t>20,735,089.00</t>
  </si>
  <si>
    <t xml:space="preserve">VACACIONES DE ENERO A MARZO 2022 </t>
  </si>
  <si>
    <t>MARTINEZ ROSERO GUILLERMO EHUVANY</t>
  </si>
  <si>
    <t>REGISTRO LIQUIDACION DE PRESTACIONES SOCIALES POR EL PERIODO ENERO 14 A ENERO 18 DE 2022 - OPERACION COMERCIAL TURNARINO LTDA,</t>
  </si>
  <si>
    <t>21,192.00</t>
  </si>
  <si>
    <t>72,657.00</t>
  </si>
  <si>
    <t>93,849.00</t>
  </si>
  <si>
    <t>REGISTRO DE FACTURA NO. 38354578, CODIGO INTERNO CE-1071403 PERIODO DEL 08 DE ABRIL A 09 DEMAYO DE 2022, REFERENCIA DE PAGO NO.86664486, OPERACIÓN CCIAL HOTEL SINDAMANOY - TURNARIÑO LTDA</t>
  </si>
  <si>
    <t>1,936,920.00</t>
  </si>
  <si>
    <t>REGISTRO DE FACTURA NO.38707855 CODIGO INTERNO CE-215954 PERIODO DEL 23 DE MARZO A 22 DE ABRIL DE 2022, REFERENCIA DE PAGO NO.87585171 PARA OPERACIÓN CCIAL HOTEL MORASURCO DE PROPIEDAD DE TURNARIÑO LTDA,</t>
  </si>
  <si>
    <t>3,045,360.00</t>
  </si>
  <si>
    <t>REGISTRO DE FACTURA NO.39339736 CODIGO INTERNO CE-215954 PERIODO DEL 22 DE ABRIL A 21 DE MAYO DE 2022, REFERENCIA DE PAGO NO.88308689 PARA OPERACIÓN CCIAL HOTEL MORASURCO DE PROPIEDAD DE TURNARIÑO LTDA</t>
  </si>
  <si>
    <t>3,491,160.00</t>
  </si>
  <si>
    <t>SERVICIO DE ENERGIA ELECTRICA, HOTEL MORASURCO  PARA OPERACION CCIAL TURNARIÑO LTDA VIGENCIA 2022</t>
  </si>
  <si>
    <t>TOTAL</t>
  </si>
  <si>
    <t>ENERGIA</t>
  </si>
  <si>
    <t>ABRIL A MAYO 2022 - MORASURCO</t>
  </si>
  <si>
    <t>ABRIL A MAYO 2022 - SINDAMANOY</t>
  </si>
  <si>
    <t>INFORME AUSTERIDAD DEL GASTO</t>
  </si>
  <si>
    <t>ACUEDUCTO</t>
  </si>
  <si>
    <t>REGISTRO FAC. 21190838 DEL MES DE ABRIL DE 2022, SERVICIO DE SUMINISTRO AGUA PERIODO 02 DE ABRIL DE 2022-02 DE MAYO DE 2022, CODIGO 2607 - OPERACION HOTEL MORASURCO - TURNARINO LTDA</t>
  </si>
  <si>
    <t>1,950,960.00</t>
  </si>
  <si>
    <t>REGISTRO FAC. 21292524 DEL MES DE MAYO DE 2022, SERVICIO DE SUMINISTRO AGUA PERIODO 03 DE MAYO DE 2022-01 DE JUNIO DE 2022, CODIGO 2607 - OPERACION HOTEL MORASURCO - TURNARINO LTDA</t>
  </si>
  <si>
    <t>1,825,140.00</t>
  </si>
  <si>
    <t>TELEFONOS E INTERNET</t>
  </si>
  <si>
    <t>REGISTRO FAC. NO.R 971772815 CORRESPONDIENTE A SERVICIOS TELEFONIA E INTERNET CORRESPONDIENTE AL MES DE ABRIL DE 2022, PERIODO ABRIL01 A ABRIL 30 DE 2022, REF. PARA PAGO 41761038 - OPERACION COMERCIAL HOTEL MORASURCO - PROMOTORA DE TURISMO DE NARINO</t>
  </si>
  <si>
    <t>REGISTRO FACTURA N0. EC - 249489537 POR CONCEPTO TELEFONIA MOVIL 3156531121 PERIODO 13 DE FEBRERO DE 2022 A 12 DE MAYO DE 2022, REFERENCIA PARA PAGOS 10214494 - OPERACION COMERCIAL HOTEL MORASURCO</t>
  </si>
  <si>
    <t>REGISTRO FACTURA N0. EC - 249546395 POR CONCEPTO TELEFONIA MOVIL 3128279082, 3128277797 Y 3176582550, PERIODO 27 DE ABRIL A 26 DE MAYO DE 2022, REFERENCIA PARA PAGOS 43200001 - OPERACION COMERCIAL HOTEL MORASURCO</t>
  </si>
  <si>
    <t>REGISTRO FAC NO. BEC-222794787, SERVICIO DE INTERNET CORRESPONDIENTE DEL 02 DE ABRIL AL 01 DE MAYO DE 2022, REF. DE PAGO NO.25941580271 - OPERACION COMERCIAL HOTEL MORASURCO</t>
  </si>
  <si>
    <t>REGISTRO FAC NO.5808-00000030791772, SERVICIO DE INTERNET CORRESPONDIENTE AL MES DE ABRIL 01 DE 2022 A ABRIL 30 DE 2022, PERIDODO ABRIL, REF. DE PAGO NO.181162110 - OPERACION COMERCIAL HOTEL MORASURCO</t>
  </si>
  <si>
    <t>REGISTRO FACTURA N0. EC - 249604419 POR CONCEPTO TELEFONIA MOVIL 3156531121 PERIODO 13 DE MAYO DE 2022 A 12 DE JUNIO DE 2022, REFERENCIA PARA PAGOS 10214494 - OPERACION COMERCIAL HOTEL MORASURCO</t>
  </si>
  <si>
    <t>REGISTRO FACTURA N0. EC - 249668434 POR CONCEPTO TELEFONIA MOVIL 3128279082, 3128277797 Y 3176582550, PERIODO 27 DE MAYO A 26 DE JUNIO DE 2022, REFERENCIA PARA PAGOS 43200001 - OPERACION COMERCIAL HOTEL MORASURCO</t>
  </si>
  <si>
    <t>REGISTRO FAC NO.5808-00000030810755, SERVICIO DE INTERNET CORRESPONDIENTE AL MES DE MAYO 01 DE 2022 A MAYO 31 DE 2022, PERIDODO MAYO, REF. DE PAGO NO.181162110 - OPERACION COMERCIAL HOTEL MORASURCO</t>
  </si>
  <si>
    <t>REGISTRO FAC NO. BEC-228472423, SERVICIO DE INTERNET CORRESPONDIENTE DEL 02 DE MAYO AL 01 DE JUNIO DE 2022, REF. DE PAGO NO.25941580271 - OPERACION COMERCIAL HOTEL MORASURCO</t>
  </si>
  <si>
    <t>REGISTRO FACTURA N0. EC - 249731168 POR CONCEPTO TELEFONIA MOVIL 3156531121 PERIODO 13 DE JUNIO DE 2022 A 12 DE JULIO DE 2022, REFERENCIA PARA PAGOS 10214494 - OPERACION COMERCIAL HOTEL MORASURCO</t>
  </si>
  <si>
    <t>REGISTRO FAC. NO.A-565 POR CONCEPTO DE SERVICIOS DE INTERNET CORRESPONDE AL MES DE ABRIL DE 2022 - OPERACION HOTEL SINDAMANOY - TURNARINO LTDA</t>
  </si>
  <si>
    <t>REGISTRO FACTURA N0. EC - 249668434 POR CONCEPTO TELEFONIA MOVIL 3128279082, 3128277797 Y 3176582550, PERIODO 27 DE MAYO A 26 DE JUNIO DE 2022, REFERENCIA PARA PAGOS 43200001 - OPERACION COMERCIAL HOTEL SINDAMANOY</t>
  </si>
  <si>
    <t>REGISTRO FAC. NO.A-596 POR CONCEPTO DE SERVICIOS DE INTERNET CORRESPONDE AL MES DE MAYO DE 2022 - OPERACION HOTEL SINDAMANOY - TURNARINO LTDA</t>
  </si>
  <si>
    <t>REGISTRO FAC. NO.A-629 POR CONCEPTO DE SERVICIOS DE INTERNET CORRESPONDE AL MES DE JUNIO DE 2022 - OPERACION HOTEL SINDAMANOY - TURNARINO LTDA</t>
  </si>
  <si>
    <t>REGISTRO FAC. NO.R 975098268 CORRESPONDIENTE A SERVICIOS TELEFONIA E INTERNET CORRESPONDIENTE AL MES DE MAYO DE 2022, PERIODO MAYO 02 A MAYO 31 DE 2022, REF. PARA PAGO 41761038 - OPERACION COMERCIAL HOTEL MORASURCO - PROMOTORA DE TURISMO DE NARINO</t>
  </si>
  <si>
    <t>COMUNICACION CELULAR S.A COMCEL S.A</t>
  </si>
  <si>
    <t>REGISTRO FACTURA NO. R 974148356 SERVICIO DE TELEVISION, PERIODO DEL 1 AL 31 DE MAYO DE 2022, REFERENCIA DE PAGO NO.34503078, PARA OPERACION CCIAL HOTEL SINDAMANOY - TURNARINO LTDA.</t>
  </si>
  <si>
    <t>REGISTRO FACTURA NO. R 974148402 SERVICIO DE TELEVISION, PERIODO DEL 1 AL 31 DE MAYO DE 2022, REFERENCIA DE PAGO NO.34503417, PARA OPERACION CCIAL HOTEL SINDAMANOY - TURNARINO LTDA.</t>
  </si>
  <si>
    <t>REGISTRO FACTURA NO. R 974148343 SERVICIO DE TELEVISION, PERIODO DEL 1 AL 31 DE MAYO DE 2022, REFERENCIA DE PAGO NO.34502799, PARA OPERACION CCIAL HOTEL SINDAMANOY - TURNARINO LTDA.</t>
  </si>
  <si>
    <t>REGISTRO FACTURA NO. R 974148366 SERVICIO DE TELEVISION, PERIODO DEL 1 AL 31 DE MAYO DE 2022, REFERENCIA DE PAGO NO.34503219, PARA OPERACION CCIAL HOTEL SINDAMANOY - TURNARINO LTDA.</t>
  </si>
  <si>
    <t>REGISTRO FACTURA NO. R 974148389 SERVICIO DE TELEVISION, PERIODO DEL 1 AL 31 DE MAYO DE 2022, REFERENCIA DE PAGO NO.34503342, PARA OPERACION CCIAL HOTEL SINDAMANOY - TURNARINO LTDA.</t>
  </si>
  <si>
    <t>REGISTRO FACTURA NO. R 974148377 SERVICIO DE TELEVISION, PERIODO DEL 1 AL 31 DE MAYO DE 2022, REFERENCIA DE PAGO NO.34503235, PARA OPERACION CCIAL HOTEL SINDAMANOY - TURNARINO LTDA.</t>
  </si>
  <si>
    <t>REGISTRO FACTURA NO. R 977641199 SERVICIO DE TELEVISION, PERIODO DEL 1 AL 30 DE JUNIO DE 2022, REFERENCIA DE PAGO NO.34503417, PARA OPERACION CCIAL HOTEL SINDAMANOY - TURNARINO LTDA.</t>
  </si>
  <si>
    <t>REGISTRO FACTURA NO. R 977641173 SERVICIO DE TELEVISION, PERIODO DEL 1 AL 30 DE JUNIO DE 2022, REFERENCIA DE PAGO NO.34503235, PARA OPERACION CCIAL HOTEL SINDAMANOY - TURNARINO LTDA.</t>
  </si>
  <si>
    <t>REGISTRO FACTURA NO. R 977641162 SERVICIO DE TELEVISION, PERIODO DEL 1 AL 30 DE JUNIO DE 2022, REFERENCIA DE PAGO NO.34503219, PARA OPERACION CCIAL HOTEL SINDAMANOY - TURNARINO LTDA.</t>
  </si>
  <si>
    <t>REGISTRO FACTURA NO. R 977641146 SERVICIO DE TELEVISION, PERIODO DEL 1 AL 30 DE JUNIO DE 2022, REFERENCIA DE PAGO NO.34503078, PARA OPERACION CCIAL HOTEL SINDAMANOY - TURNARINO LTDA.</t>
  </si>
  <si>
    <t>REGISTRO FACTURA NO. R 977641187 SERVICIO DE TELEVISION, PERIODO DEL 1 AL 30 DE JUNIO DE 2022, REFERENCIA DE PAGO NO.34503342, PARA OPERACION CCIAL HOTEL SINDAMANOY - TURNARINO LTDA.</t>
  </si>
  <si>
    <t>REGISTRO FACTURA NO. R 977641134 SERVICIO DE TELEVISION, PERIODO DEL 1 AL 30 DE JUNIO DE 2022, REFERENCIA DE PAGO NO.34502799, PARA OPERACION CCIAL HOTEL SINDAMANOY - TURNARINO LTDA</t>
  </si>
  <si>
    <t>REGISTRO FACTURA NO. R 970673090 SERVICIO DE TELEVISION, PERIODO DEL 1 AL 30 DE ABRIL DE 2022, REFERENCIA DE PAGO NO.34503342, PARA OPERACION CCIAL HOTEL SINDAMANOY - TURNARINO LTDA.</t>
  </si>
  <si>
    <t>REGISTRO FACTURA NO. R 970673046 SERVICIO DE TELEVISION, PERIODO DEL 1 AL 30 DE ABRIL DE 2022, REFERENCIA DE PAGO NO.34503078, PARA OPERACION CCIAL HOTEL SINDAMANOY - TURNARINO LTDA.</t>
  </si>
  <si>
    <t>REGISTRO FACTURA NO. R 970673032 SERVICIO DE TELEVISION, PERIODO DEL 1 AL 30 DE ABRIL DE 2022, REFERENCIA DE PAGO NO.34502799, PARA OPERACION CCIAL HOTEL SINDAMANOY - TURNARINO LTDA.</t>
  </si>
  <si>
    <t>REGISTRO FACTURA NO. R 970673080 SERVICIO DE TELEVISION, PERIODO DEL 1 AL 30 DE ABRIL DE 2022, REFERENCIA DE PAGO NO.34503235, PARA OPERACION CCIAL HOTEL SINDAMANOY - TURNARINO LTDA.</t>
  </si>
  <si>
    <t>REGISTRO FACTURA NO. R 970673104 SERVICIO DE TELEVISION, PERIODO DEL 1 AL 30 DE ABRIL DE 2022, REFERENCIA DE PAGO NO.34503417, PARA OPERACION CCIAL HOTEL SINDAMANOY - TURNARINO LTDA.</t>
  </si>
  <si>
    <t>REGISTRO FACTURA NO. R 970673059 SERVICIO DE TELEVISION, PERIODO DEL 1 AL 30 DE ABRIL DE 2022, REFERENCIA DE PAGO NO.34503219, PARA OPERACION CCIAL HOTEL SINDAMANOY - TURNARINO LTDA.</t>
  </si>
  <si>
    <t>GAS</t>
  </si>
  <si>
    <t>Obligacion presupuestal suministros</t>
  </si>
  <si>
    <t>COMPRA GAS PARA OPERACION CCIAL HM SEGUN FACTURA NUMERO FEVP 53586</t>
  </si>
  <si>
    <t>COMPRA DE GAS PARA OPERACIÓN COMERCIAL HM, SEGÚN FAC No. 54400 - Orden de compra Hotel Morasurco 2022000082</t>
  </si>
  <si>
    <t>COMPRA GAS PARA OPERACION CCIAL HM SEGUN FACTURA NUMERO FEVP 48393</t>
  </si>
  <si>
    <t>COMPRA GAS PARA OPERACION CCIAL HM SEGUN FACTURA NUMERO FEVP- 51114</t>
  </si>
  <si>
    <t>COMPRA DE GAS PARA OPERACION CCIAL HM SEGUN FACTURA NUMERO FEVP 55767</t>
  </si>
  <si>
    <t>Obligacion presupuestal Sindamanoy</t>
  </si>
  <si>
    <t>COMPRA GAS PARA OPERACION CCIAL HS SEGUN FACTURA NUMEO FEVP-47934</t>
  </si>
  <si>
    <t>COMPRA GAS PARA OPERACION CCIAL HS SEGUN FACT NUMERO 48378</t>
  </si>
  <si>
    <t>COMPRA GAS PARA OPERACION CCIAL HOTEL SINDAMANOY SEGUN FACTURA NUMERO FEVP - 51251</t>
  </si>
  <si>
    <t>COMPRA GAS PARA OPERACION CCIAL HS SEGUN FACTURA NUMERO FEVP 55984</t>
  </si>
  <si>
    <t>CONTRATACION SERVICIOS PERSONALES</t>
  </si>
  <si>
    <t>COMPRA GAS PARA OPERACION CCIAL HS SEGUN FACTURA NUMERO EVP -51251</t>
  </si>
  <si>
    <t>Periodo: Abril a Junio de 2022</t>
  </si>
  <si>
    <t>Fecha de Impresion: 2022-7-15</t>
  </si>
  <si>
    <t>REGISTRO FAC. No.1954 CORRESPONDE A HONORARIOS PROFESIONALES COMO REVISOR FISCAL DURANTE EL MES DE ABRIL DE 2022 - OPERACION COMERCIAL TURNARINO LTDA</t>
  </si>
  <si>
    <t>ORDOÑEZ VITERI JUAN CARLOS</t>
  </si>
  <si>
    <t>REGISTRO FAC. No. 3374 POR CONCEPTO DE SERVICIOS PROFESIONALES INGENIERO DE SISTEMAS CORRESPONDIENTE AL MES DE MARZO DE 2022 - OPERACION TURNARIÑO LTDA</t>
  </si>
  <si>
    <t>329,999.00</t>
  </si>
  <si>
    <t>REGISTRO FAC. No. 3375 POR CONCEPTO DE SERVICIOS PROFESIONALES INGENIERO DE SISTEMAS CORRESPONDIENTE AL MES DE ABRIL DE 2022-OPERACION COMERCIAL HOTEL MORASURCO - TURNARINO LTDA</t>
  </si>
  <si>
    <t>REGISTRO FAC. No. 3376 POR CONCEPTO DE SERVICIOS PROFESIONALES INGENIERO DE SISTEMAS CORRESPONDIENTE AL MES DE MAYO DE 2022- OPERACION COMERCIAL HOTEL MORASURCO - TURNARINO LTDA.</t>
  </si>
  <si>
    <t>REGISTRO FAC. No.1955 CORRESPONDE A HONORARIOS PROFESIONALES COMO REVISOR FISCAL DURANTE EL MES DE MAYO DE 2022 - OPERACION COMERCIAL TURNARINO LTDA</t>
  </si>
  <si>
    <t>REGISTRO FAC. No. 3377 POR CONCEPTO DE SERVICIOS PROFESIONALES INGENIERO DE SISTEMAS CORRESPONDIENTE AL MES DE JUNIO DE 2022-OPERACION COMERCIAL HOTEL MORASURCO - TURNARINO LTDA.</t>
  </si>
  <si>
    <t>REGISTRO FAC. No. 3365, PRESTAR LOS SERVICIOS DE APOYO A LA GESTION A LAS AREAS DE AUDITORIA, REALIZANDO UNA REVISIÓN Y ANALISIS DETALLADO DE LOS MOVIMIENTOS DIARIOS DE LOS ESTABLECIMIENTOS DE COMERCIO PARA LOS ESTABLECIMIENTOS HOTEL MORASURCO Y HOTEL SINDAMANOY CORRESPONDE AL MES DE JUNIO DE 2022, OPERACION COMERCIAL HOTEL MORASURCO - TURNARINO LTDA</t>
  </si>
  <si>
    <t>REGISTRO FAC. NO.3367, CORRESPONDIENTE A APOYO A LA GESTION CONTABLE EN EL DEPARTAMENTO FINANCIERO DEL 01 AL 30 DE JUNIO DE 2022, OPERACION COMERCIAL HOTEL MORASURCO - TURNARINO LTDA.</t>
  </si>
  <si>
    <t>MARQUEZ ARANGO MARIA GALUSSY</t>
  </si>
  <si>
    <t>REGISTRO FAC. NO.3368, CORRESPONDIENTE A APOYO A LA GESTION CONTABLE EN EL DEPARTAMENTO FINANCIERO DEL 01 AL 30 DE JUNIO DE 2022, OPERACION COMERCIAL HOTEL MORASURCO - TURNARINO LTDA</t>
  </si>
  <si>
    <t>REGISTRO FAC. NO.3364, CORRESPONDIENTE A PRESTACION DE SERVICIOS PROFESIONALES DE APOYO A AL GESTION, PARA DISEÑO E IMPLEMENTACION DE ESTRATEGIAS DE COMUNICACION, ASI COMO APOYO A LAS AREAS DE ADMINISTRACION COMERCIAL EN LOS DIFERENTES EVENTOS DE PROMOCION Y DIFUSION DE LOS SERVICIOS DE LOS ESTABLECIMIENTOS COMERCIALES DE LA ENTIDAD, CORRESPONDIENTE AL MES DE JUNIO DE 2022, OPERACION COMERCIAL TURNARINO LTDA.</t>
  </si>
  <si>
    <t>REGISTRO FAC. NO. P-001-3 POR CONCEPTO DE SERVICIOS PROFESIONALES DE APOYO AL AREA JURÍDICA Y AL DESARROLLO DE LAS ACTIVIDADES LEGALES DE LA ENTIDAD; CORRESPONDIENTE AL MES DE JUNIO DE 2022 - OPERACION TURNARIÑO LTDA</t>
  </si>
  <si>
    <t>ROSALES CAJIGAS ANDREA MARCELA</t>
  </si>
  <si>
    <t>REGISTRO FAC. NO.3366, CORRESPONDIENTE A APOYO A LA GESTION CONTABLE, DEPURACION CONTABLE EN EL DEPARTAMENTO FINANCIERO DEL 01 AL 30 DE JUNIO DE 2022, OPERACION COMERCIAL HOTEL MORASURCO - TURNARINO LTDA.</t>
  </si>
  <si>
    <t>ESCOBAR SOLARTE EVELYN ELIZABETH</t>
  </si>
  <si>
    <t>REGISTRO FAC. NO.3369, CORRESPONDIENTE A SERVICIOS PROFESIONALES DE DISENO Y PROTECCION PGD VERSION 2022, GESTION DOCUMENTAL, OPERACION COMERCIAL HOTEL MORASURCO - TURNARINO LTDA.</t>
  </si>
  <si>
    <t>REGISTRO FAC. No.3709 CORRESPONDE A HONORARIOS PROFESIONALES COMO REVISOR FISCAL DURANTE EL MES DE JUNIO DE 2022 - OPERACION COMERCIAL TURNARINO LTDA</t>
  </si>
  <si>
    <t>ABRIL A JUNIO  2022 - MORASURCO</t>
  </si>
  <si>
    <t>RECALDE ERAZO FELIPE</t>
  </si>
  <si>
    <t>REGISTRO FAC. No.FERE-64, CORRESPONDIENTE A IMPLEMENTACION PROGRAMA SIIGO, EN EL PROGRAMA DE FACTURACION ELECTRONICA, RECEPCION DE FACTURACION PARA INTERFACE DE SIIGO PYME CON COMPUCONTA, OPERACION COMERCIAL TURNARINO LTDA., PARA LOS HOTELES MORASURCO Y SINDAMANOY</t>
  </si>
  <si>
    <t>DIRECCIONAMIENTO EMPRESARIAL SAS</t>
  </si>
  <si>
    <t>REGISTRO FAC. No.FEDE339, CORRESPONDIENTE A CONEXION SIIGO REMOTO (CLOUD COMPUTING) PARA GENERACION DEL SISTEMA DE FACTURACION ELECTRONICA DE LOS HOTELES MORASURCO Y SINDAMANOY, OPERACION COMERCIAL TURNARINO LTDA</t>
  </si>
  <si>
    <t>ACTIVOS CONTADORES Y ASESORES S.A.S</t>
  </si>
  <si>
    <t>REGISTRO FAC. No.FE-198, CORRESPONDIENTE A SERVICIOS PROFESIONALES DE CONSULTORIA EXTERNA PARA LA IMPLEMENTACION DE AVALUO Y LEVANTAMIENTO DE ACTIVOS DE LA PROMOTORA DE TURISMO DE NARINO LTDA.</t>
  </si>
  <si>
    <t>2,000,000.00</t>
  </si>
  <si>
    <t>300,000.00</t>
  </si>
  <si>
    <t>10,860,000.00</t>
  </si>
  <si>
    <t>13,160,000.00</t>
  </si>
  <si>
    <t>REGISTRO FAC. No.3346, CORRESPONDIENTE A APOYO A LA GESTION CONTABLE EN EL DEPARTAMENTO FINANCIERO DEL 01 AL 30 DE ABRIL DE 2022, OPERACION COMERCIAL HOTEL MORASURCO - TURNARINO LTDA.</t>
  </si>
  <si>
    <t>REGISTRO FAC. No.3345, CORRESPONDIENTE A APOYO A LA GESTION CONTABLE EN EL DEPARTAMENTO FINANCIERO DEL 01 AL 30 DE ABRIL DE 2022, OPERACION COMERCIAL HOTEL MORASURCO - TURNARINO LTDA.</t>
  </si>
  <si>
    <t>REGISTRO FAC. NO. 1945 POR CONCEPTO DE SERVICIOS PROFESIONALES DE APOYO AL AREA JURÍDICA Y AL DESARROLLO DE LAS ACTIVIDADES LEGALES DE LA ENTIDAD; CORRESPONDIENTE AL MES DE ABRIL DE 2022 - OPERACION TURNARIÑO LTDA</t>
  </si>
  <si>
    <t>REGISTRO FAC. NO.3344, CORRESPONDIENTE A PRESTACION DE SERVICIOS PROFESIONALES DE APOYO A AL GESTION, PARA DISEÑO E IMPLEMENTACION DE ESTRATEGIAS DE COMUNICACION, ASI COMO APOYO A LAS AREAS DE ADMINISTRACION COMERCIAL EN LOS DIFERENTES EVENTOS DE PROMOCION Y DIFUSION DE LOS SERVICIOS DE LOS ESTABLECIMIENTOS COMERCIALES DE LA ENTIDAD, CORRESPONDIENTE AL MES DE ABRIL DE 2022, OPERACION COMERCIAL TURNARINO LTDA.</t>
  </si>
  <si>
    <t>REGISTRO FAC. No. 3349, PRESTAR LOS SERVICIOS DE APOYO A LA GESTION A LAS AREAS DE AUDITORIA, REALIZANDO UNA REVISIÓN Y ANALISIS DETALLADO DE LOS MOVIMIENTOS DIARIOS DE LOS ESTABLECIMIENTOS DE COMERCIO PARA LOS ESTABLECIMIENTOS HOTEL MORASURCO Y HOTEL SINDAMANOY CORRESPONDE AL MES DE ABRIL DE 2022, OPERACION COMERCIAL HOTEL MORASURCO - TURNARINO LTDA</t>
  </si>
  <si>
    <t>REGISTRO FAC. No.3351 CORRESPONDE A HONORARIOS PROFESIONALES COMO REVISOR FISCAL, CORRESPONDIENTE AL MES DE ENERO DE 2022 - OPERACION COMERCIAL TURNARINO LTDA</t>
  </si>
  <si>
    <t>REGISTRO FAC. No.3352 CORRESPONDE A HONORARIOS PROFESIONALES COMO REVISOR FISCAL, CORRESPONDIENTE AL MES DE FEBRERO DE 2022 - OPERACION COMERCIAL TURNARINO LTDA</t>
  </si>
  <si>
    <t>REGISTRO FAC. NO. FE-1808 CONTRATO NO.202200005 POR PRESTACION DE SERVICIOS PARA LOS SERVICIOS DE CAPACITACION, SOPORTE TECNICO Y ACTUALIZACION PERIODO 2022, EN EL SOFTWARE COMPUCONTA DE CONFORMIDAD CON EL ALCANCE , LAS OBLIGACIONES ESPECIFICAS OPERACION CONTABLE HOTEL MORASURCO - TURNARINO LTDA.</t>
  </si>
  <si>
    <t>2,652,100.00</t>
  </si>
  <si>
    <t>REGISTRO FAC. No.3353 CORRESPONDE A HONORARIOS PROFESIONALES COMO REVISOR FISCAL, CORRESPONDIENTE AL MES DE MARZO DE 2022 - OPERACION COMERCIAL TURNARINO LTDA</t>
  </si>
  <si>
    <t>ESPAÑA TORRES JENIFFER TATIANA</t>
  </si>
  <si>
    <t>REGISTRO FAC. No.3533, CORRESPONDIENTE A CAPACITACION PARA FUNCIONARIOS DE LA ENTIDAD EN LA PLATAFORMA SECOP II, TEMATICA PLAN ANUAL DE ADQUISICIONES VIGENCIA 2022, OPERACION COMERCIAL TURNARINO LTDANTA DE AHORRO, CORRESPONDE A ABRIL DE 2022 CTA. No.2106-6</t>
  </si>
  <si>
    <t>REGISTRO FAC. No.3359, CORRESPONDIENTE A APOYO A LA GESTION CONTABLE EN EL DEPARTAMENTO FINANCIERO DEL 01 AL 30 DE MAYO DE 2022, OPERACION COMERCIAL HOTEL MORASURCO - TURNARINO LTDA.</t>
  </si>
  <si>
    <t>REGISTRO FAC. NO.3360, CORRESPONDIENTE A APOYO A LA GESTION CONTABLE EN EL DEPARTAMENTO FINANCIERO DEL 01 AL 30 DE MAYO DE 2022, OPERACION COMERCIAL HOTEL MORASURCO - TURNARINO LTDA.</t>
  </si>
  <si>
    <t>REGISTRO FAC.NO.3363, CORRESPONDIENTE A PRESTACION DE SERVICIOS PROFESIONALES COMO INGENIERO DE SISTEMAS, PARA LA ASESORIA TECNICA EN SITEMAS DE COMPUTO, MANTENIMIENTO DE REDES, APOYO TECNICO, MANEJO DE SOFWARE, SOPORTE ONFORMATICO Y ELECTRONICO DE LA ENTIDAD, OPERACION COMERCIAL HOTEL MORASURCO - TURNARINO LTDA</t>
  </si>
  <si>
    <t>REGISTRO FAC. NO. 1950 POR CONCEPTO DE SERVICIOS PROFESIONALES DE APOYO AL AREA JURÍDICA Y AL DESARROLLO DE LAS ACTIVIDADES LEGALES DE LA ENTIDAD; CORRESPONDIENTE AL MES DE MAYO DE 2022 - OPERACION TURNARIÑO LTDA</t>
  </si>
  <si>
    <t>REGISTRO FAC. No. 3361, PRESTAR LOS SERVICIOS DE APOYO A LA GESTION A LAS AREAS DE AUDITORIA, REALIZANDO UNA REVISIÓN Y ANALISIS DETALLADO DE LOS MOVIMIENTOS DIARIOS DE LOS ESTABLECIMIENTOS DE COMERCIO PARA LOS ESTABLECIMIENTOS HOTEL MORASURCO Y HOTEL SINDAMANOY CORRESPONDE AL MES DE MAYO DE 2022, OPERACION COMERCIAL HOTEL MORASURCO - TURNARINO LTDA</t>
  </si>
  <si>
    <t>REGISTRO FAC. NO.3358, CORRESPONDIENTE A PRESTACION DE SERVICIOS PROFESIONALES DE APOYO A AL GESTION, PARA DISEÑO E IMPLEMENTACION DE ESTRATEGIAS DE COMUNICACION, ASI COMO APOYO A LAS AREAS DE ADMINISTRACION COMERCIAL EN LOS DIFERENTES EVENTOS DE PROMOCION Y DIFUSION DE LOS SERVICIOS DE LOS ESTABLECIMIENTOS COMERCIALES DE LA ENTIDAD, CORRESPONDIENTE AL MES DE MAYO DE 2022, OPERACION COMERCIAL TURNARINO LTDA.</t>
  </si>
  <si>
    <t>41,582,099.00</t>
  </si>
  <si>
    <t xml:space="preserve">TOTAL HONORARIOS  ADMINISTRATIVOS </t>
  </si>
  <si>
    <t>REGISTRO FAC. No.3523, CORRESPONDIENTE A PRESTACION DE SERVICIOS DE APOYO A LA GESTION EN EL AREA DE COMERCIAL PARA LA PLANEACION , EJECUCION, CONTROL Y FACTURACION, EN LA ATENCION DE LOS CONVENIOS YO CONTRATOS INTERADMINISTRATIVOS SUSCRITOS CON LA ENTIDAD, CON EL FIN DE GARANTIZAR SU EFICIENCIA Y CELERIDAD DE CONFORMIDAD CON EL ALCANCE, LAS OBLIGACIONES O CONDICIONES ESPECIFICAS, ASI COMO CON LA PROPUESTA Y COTIZACION PRESUPUESTAL, CORRESPONDIENTE AL MES DE ABRIL DE 2022, OPERACION COMERCIAL HOTEL MORASURCO - TURNARINO LTDA.</t>
  </si>
  <si>
    <t>YANDAR GUERRERO MARY ISABEL</t>
  </si>
  <si>
    <t>REGISTRO FAC. No.3522, CORRESPONDE A SERVICIOS DE OPERACION LOGISTICA Y PRESTAR SERVICIOS DE APOYO A LA GESTION EN EL AREA COMERCIAL, PARA LA EJECUCION , PLANEACION Y FACTURACION CON EL FIN DE GARANTIZAR LA EFICIENCIA Y CELERIDAD EN LA ATENCION EN EL CONTRATO INTERADMINISTRATIVO DE LA SECRETARIA DE PLANEACION No.GN1211-2021 GOBERNACION DE NARINO, CORRESPONDE AL MES DE ABRIL DE 2022 - OPERACION COMERCIAL HOTEL MORASURCO - PROMOTORA DE TURISMO DE NARINO</t>
  </si>
  <si>
    <t>1,700,000.00</t>
  </si>
  <si>
    <t>REGISTRO FAC. No.3508, CORRESPONDE A SERVICIOS DE OPERACION LOGISTICA Y PRESTAR SERVICIOS DE APOYO A LA GESTION EN EL AREA COMERCIAL, PARA LA EJECUCION , PLANEACION Y FACTURACION CON EL FIN DE GARANTIZAR LA EFICIENCIA Y CELERIDAD EN LA ATENCION EN LA EJECUCION DE LOS CONTRATOS INTERADMINISTRATIVOS, CORRESPONDE AL MES DE ABRIL DE 2022 - OPERACION COMERCIAL HOTEL MORASURCO - PROMOTORA DE TURISMO DE NARINO</t>
  </si>
  <si>
    <t>REGISTRO FAC. No.3538, CORRESPONDE A SERVICIOS DE OPERACION LOGISTICA Y PRESTAR SERVICIOS DE APOYO A LA GESTION EN EL AREA COMERCIAL, PARA LA EJECUCION , PLANEACION Y FACTURACION CON EL FIN DE GARANTIZAR LA EFICIENCIA Y CELERIDAD EN LA ATENCION EN EL CONTRATO INTERADMINISTRATIVO DE LA SECRETARIA DE PLANEACION No.GN1211-2021, GOBERNACION DE NARINO, CORRESPONDE AL MES DE MAYO DE 2022 - OPERACION COMERCIAL HOTEL MORASURCO - PROMOTORA DE TURISMO DE NARINO</t>
  </si>
  <si>
    <t>REGISTRO FAC. No.3540, CORRESPONDIENTE A PRESTACION DE SERVICIOS DE APOYO A LA GESTION EN EL AREA DE COMERCIAL PARA LA PLANEACION , EJECUCION, CONTROL Y FACTURACION, EN LA ATENCION DE LOS CONVENIOS YO CONTRATOS INTERADMINISTRATIVOS SUSCRITOS CON LA ENTIDAD, CON EL FIN DE GARANTIZAR SU EFICIENCIA Y CELERIDAD DE CONFORMIDAD CON EL ALCANCE, LAS OBLIGACIONES O CONDICIONES ESPECIFICAS, ASI COMO CON LA PROPUESTA Y COTIZACION PRESUPUESTAL, CORRESPONDIENTE AL MES DE MAYO DE 2022, OPERACION COMERCIAL HOTEL MORASURCO - TURNARINO LTDA.</t>
  </si>
  <si>
    <t>LA CONTRATISTA, se obliga con TURNARIÑO LTDA a prestar sus servicios de Apoyo a la Gestión en el área de Comercial de TURNARIÑO LTDA para la ejecución de los contratos interadministrativos suscritos por la entidad, de conformidad con el alcance, las obligaciones o condiciones específicas, así como con la propuesta y/o cotización presentada.</t>
  </si>
  <si>
    <t>REGISTRO FAC. NO.3578, CORRESPONDIENTE A PRESTACION DE SERVICIOS DE APOYO A LA GESTION EN EL AREA DE COMERCIAL PARA LA PLANEACION , EJECUCION, CONTROL Y FACTURACION, EN LA ATENCION DE LOS CONVENIOS YO CONTRATOS INTERADMINISTRATIVOS SUSCRITOS CON LA ENTIDAD, CON EL FIN DE GARANTIZAR SU EFICIENCIA Y CELERIDAD DE CONFORMIDAD CON EL ALCANCE, LAS OBLIGACIONES O CONDICIONES ESPECIFICAS, ASI COMO CON LA PROPUESTA Y COTIZACION PRESUPUESTAL, CORRESPONDIENTE AL MES DE JUNIO DE 2022, OPERACION COMERCIAL HOTEL MORASURCO - TURNARINO LTDA.</t>
  </si>
  <si>
    <t>REGISTRO FAC. No.3558, CORRESPONDE A SERVICIOS DE OPERACION LOGISTICA Y PRESTAR SERVICIOS DE APOYO A LA GESTION EN EL AREA COMERCIAL, PARA LA EJECUCION , PLANEACION Y FACTURACION CON EL FIN DE GARANTIZAR LA EFICIENCIA Y CELERIDAD EN LA ATENCION EN LA EJECUCION DE LOS CONTRATOS INTERADMINISTRATIVOS, CORRESPONDE AL MES DE JUNIO DE 2022 - OPERACION COMERCIAL HOTEL MORASURCO - PROMOTORA DE TURISMO DE NARINO</t>
  </si>
  <si>
    <t>REGISTRO FAC. No.3579, CORRESPONDE A SERVICIOS DE OPERACION LOGISTICA Y PRESTAR SERVICIOS DE APOYO A LA GESTION EN EL AREA COMERCIAL, PARA LA EJECUCION , PLANEACION Y FACTURACION CON EL FIN DE GARANTIZAR LA EFICIENCIA Y CELERIDAD EN LA ATENCION EN EL CONTRATO INTERADMINISTRATIVO DE LA SECRETARIA DE PLANEACION No.GN1211-2021, GOBERNACION DE NARINO, CORRESPONDE AL MES DE JUNIO DE 2022 - OPERACION COMERCIAL HOTEL MORASURCO - PROMOTORA DE TURISMO DE NARINO</t>
  </si>
  <si>
    <t>10,000.00</t>
  </si>
  <si>
    <t>1,690,000.00</t>
  </si>
  <si>
    <t>13,500,000.00</t>
  </si>
  <si>
    <t>TOTAL OTROS HONORARIOS Y TECNICOS - CONSULTORIAS</t>
  </si>
  <si>
    <t xml:space="preserve">HONORARIOS OPERATIVOS </t>
  </si>
  <si>
    <t xml:space="preserve">TOTAL HONORARIOS </t>
  </si>
  <si>
    <t>PRISMA IMPRESORES</t>
  </si>
  <si>
    <t>COMPRA DE ELEMENTOS DE PAPELERIA PARA OPERACIÓN COMERCIAL HM, SEGÚN FAC No. P-336 - Orden de compra Hotel Morasurco 2022000076</t>
  </si>
  <si>
    <t>COMPRA DE ELEMENTOS DE PAPELERIA PARA OPERACIÓN COMERCIAL HM, SEGÚN FAC No. P-340- Orden de compra Hotel Morasurco 2022000084</t>
  </si>
  <si>
    <t>400,000.00</t>
  </si>
  <si>
    <t>COMPRA PAPELERIA PARA OPERACION CCIAL HM SEGUN FACTURA NUMERO P-313</t>
  </si>
  <si>
    <t>2,920,956.00</t>
  </si>
  <si>
    <t>COMPRA PAPELERIA PARA OPERACION CCIAL HM SEGUN FACTURA NUMERO P 312</t>
  </si>
  <si>
    <t>2,577,847.00</t>
  </si>
  <si>
    <t>COMRFA PAPELERIA PARA OPERACION CCIAL HM SEGUN FACTURA NUMERO 311</t>
  </si>
  <si>
    <t>2,738,400.00</t>
  </si>
  <si>
    <t>COMPRA PAPELERIA Y UTILES PARA OPERACION CCIAL HM SEGUN FACTURA NUMERO P-323</t>
  </si>
  <si>
    <t>1,563,552.00</t>
  </si>
  <si>
    <t>TIPOGRAFIA CABRERA SAS</t>
  </si>
  <si>
    <t>COMPRA DE CARNET PARA OPERACION CCIAL HM SEGUN FACTURA NUMERO 103735</t>
  </si>
  <si>
    <t>240,336.13</t>
  </si>
  <si>
    <t>11,341,091.13</t>
  </si>
  <si>
    <t xml:space="preserve">PAPELERIA Y UTILES HM </t>
  </si>
  <si>
    <t>COMPRA DE PAPELERIA PARA OPERACIÓN COMERCIAL HS, SEGÚN FAC No. P-339 - Orden de compra Hotel Sindamanoy 2022000052</t>
  </si>
  <si>
    <t>796,000.00</t>
  </si>
  <si>
    <t>COMPRA PAPELERIA PARA COMERCIAL HOTEL SINDAMANOY FACT NUMERO 310</t>
  </si>
  <si>
    <t>1,822,054.00</t>
  </si>
  <si>
    <t>2,618,054.00</t>
  </si>
  <si>
    <t>PAPELERIA Y UTILES HS</t>
  </si>
  <si>
    <t xml:space="preserve">TOTAL </t>
  </si>
  <si>
    <t>TOTAL PAPELERIA Y UTILES</t>
  </si>
  <si>
    <t>REGISTRO RESOLUCION No.011, CORRESPOPNDIENTE A VACACIONES POR EL PERIODO COMPRENDIDO ENTRE EL 1RO DE ABRIL DE 2021 AL 31 DE MARZO DE 2022, OPERACION COMERCIAL HOTEL MORASURCO - TURNARINO LTDA.</t>
  </si>
  <si>
    <t>1,199,102.00</t>
  </si>
  <si>
    <t>REGISTRO RESOLUCION No.021, CORRESPONDIENTE A VACACIONES POR EL PERIODO COMPRENDIDO ENTRE EL 05 DE ABRIL DE 2021 AL 04 DE ABRIL DE 2022, OPERACION COMERCIAL HOTEL MORASURCO - TURNARINO LTDA.</t>
  </si>
  <si>
    <t>407,752.00</t>
  </si>
  <si>
    <t>REGISTRO RESOLUCION No.025, CORRESPONDIENTE A VACACIONES POR EL PERIODO COMPRENDIDO ENTRE EL 01 DE ABRIL DE 2021 AL 31 DE MARZO DE 2022, OPERACION COMERCIAL HOTEL SNDAMANOY - TURNARINO LTDA.</t>
  </si>
  <si>
    <t>532,515.00</t>
  </si>
  <si>
    <t>2,139,369.00</t>
  </si>
  <si>
    <t xml:space="preserve">VACACIONES ADMINITRATIVAS </t>
  </si>
  <si>
    <t>REGISTRO RESOLUCION No.012, CORRESPONDIENTE A VACACIONES POR EL PERIODO COMPRENDIDO ENTRE EL 1RO DE ABRIL DE 2021 AL 31 DE MARZO DE 2022, OPERACION COMERCIAL HOTEL MORASURCO - TURNARINO LTDA.</t>
  </si>
  <si>
    <t>368,239.00</t>
  </si>
  <si>
    <t>REGISTRO RESOLUCION No.014, CORRESPONDIENTE A VACACIONES POR EL PERIODO COMPRENDIDO ENTRE EL 1RO DE ABRIL DE 2021 AL 31 DE MARZO DE 2022, OPERACION COMERCIAL HOTEL MORASURCO - TURNARINO LTDA.</t>
  </si>
  <si>
    <t>408,272.00</t>
  </si>
  <si>
    <t>REGISTRO RESOLUCION No.015, CORRESPONDIENTE A VACACIONES POR EL PERIODO COMPRENDIDO ENTRE EL 1RO DE ABRIL DE 2021 AL 31 DE MARZO DE 2022, OPERACION COMERCIAL HOTEL MORASURCO - TURNARINO LTDA.</t>
  </si>
  <si>
    <t>293,056.00</t>
  </si>
  <si>
    <t>REGISTRO RESOLUCION No.018, CORRESPONDIENTE A VACACIONES POR EL PERIODO COMPRENDIDO ENTRE EL 16 DE ABRIL DE 2021 AL 15 DE ABRIL DE 2022, OPERACION COMERCIAL HOTEL MORASURCO - TURNARINO LTDA.</t>
  </si>
  <si>
    <t>300,405.00</t>
  </si>
  <si>
    <t>REGISTRO RESOLUCION No.019, CORRESPONDIENTE A VACACIONES POR EL PERIODO COMPRENDIDO ENTRE EL 01 DE ABRIL DE 2021 AL 01 DE ABRIL DE 2022, OPERACION COMERCIAL HOTEL SINDAMANOY - TURNARINO LTDA.</t>
  </si>
  <si>
    <t>330,647.00</t>
  </si>
  <si>
    <t>REGISTRO RESOLUCION No.020, CORRESPONDIENTE A VACACIONES POR EL PERIODO COMPRENDIDO ENTRE EL 01 DE ABRIL DE 2021 AL 31 DE MARZO DE 2022, OPERACION COMERCIAL HOTEL SINDAMANOY - TURNARINO LTDA.</t>
  </si>
  <si>
    <t>REGISTRO RESOLUCION No.024, CORRESPONDIENTE A VACACIONES POR EL PERIODO COMPRENDIDO ENTRE EL 01 DE ABRIL DE 2021 AL 31 DE MARZO DE 2022, OPERACION COMERCIAL HOTEL MORASURCO - TURNARINO LTDA.</t>
  </si>
  <si>
    <t>2,324,322.00</t>
  </si>
  <si>
    <t xml:space="preserve">VACACIONES OPERATIVAS </t>
  </si>
  <si>
    <t xml:space="preserve">TOTAL VACACIONES </t>
  </si>
  <si>
    <t>PAPELERIA Y UTILES</t>
  </si>
  <si>
    <t xml:space="preserve">VACACIONES </t>
  </si>
  <si>
    <t>Periodo: Julio a Septiembre de 2022</t>
  </si>
  <si>
    <t>Fecha de Impresion: 2022-10-7</t>
  </si>
  <si>
    <t>2.4.5.02.06.040</t>
  </si>
  <si>
    <t>OTROS GASTOS POR ADQUISICIÒN DE BIENES Y/O SERVICIOS - CONTRATO INTERADMINISTRATIVO GN1839-2022  Departamento de Nariño Secretaria General</t>
  </si>
  <si>
    <t>2.4.5.02.06.041</t>
  </si>
  <si>
    <t>OTROS GASTOS POR ADQUISICIÒN DE BIENES Y/O SERVICIOS - CAMARA DE COMERCIO DEL CAUCA  - NUMERO 119-2022</t>
  </si>
  <si>
    <t>2.4.5.02.06.042</t>
  </si>
  <si>
    <t>OTROS GASTOS POR ADQUISICIÒN DE BIENES Y/O SERVICIOS - CONTRATO INTERADMINISTRATIVO GN1861-2022 Departamento de Nariño Secretaria de Gobierno</t>
  </si>
  <si>
    <t>2.4.5.02.06.043</t>
  </si>
  <si>
    <t xml:space="preserve">OTROS GASTOS POR ADQUISICIÒN DE BIENES Y/O SERVICIOS -  CONTRATO INTERADMINISTRATIVO GN1994-2022 - SOBERANIA Y SEGURIDAD ALIMENTARIA  Y NUTRICIONAL DE NARIÑO SSAN </t>
  </si>
  <si>
    <t>2.4.5.02.06.044</t>
  </si>
  <si>
    <t xml:space="preserve">OTROS GASTOS POR ADQUISICIÒN DE BIENES Y/O SERVICIOS -  CONTRATO INTERADMINISTRATIVO GN1989-2022 - SECRETARIA DE PLANEACION </t>
  </si>
  <si>
    <t>2.4.5.02.06.045</t>
  </si>
  <si>
    <t>OTROS GASTOS POR ADQUISICIÒN DE BIENES Y/O SERVICIOS  - CONTRATO  INTERADMINISTRATIVO GN1906-2022 - SECRETARIA DE CULTURA</t>
  </si>
  <si>
    <t>2.4.5.02.06.046</t>
  </si>
  <si>
    <t xml:space="preserve">OTROS GASTOS POR ADQUISICIÒN DE BIENES Y/O SERVICIOS  - CONTRATO INTERADMINISTRATIVO 027-2022 -  PERSONERIA </t>
  </si>
  <si>
    <t>2.4.5.02.06.047</t>
  </si>
  <si>
    <t xml:space="preserve">OTROS GASTOS POR ADQUISICIÒN DE BIENES Y/O SERVICIOS  - CONTRATO INTERADMINISTRATIVO APS -TCO-019-2022 ALIANZA POR LA SOLIDARIDAD  </t>
  </si>
  <si>
    <t>2.4.5.02.06.048</t>
  </si>
  <si>
    <t>CONTRATO INTERADMINISTRATIVO ASAMBLEA DEPARTAMENTAL DE NARIÑO 2022-001.</t>
  </si>
  <si>
    <t>2.4.5.02.06.049</t>
  </si>
  <si>
    <t>OTROS GASTOS POR ADQUISICIÒN DE BIENES Y/O SERVICIOS  - CONTRATO  INTERADMINISTRATIVO GN 2027-2022 - SECRETARIA DE GOBIERNO</t>
  </si>
  <si>
    <t>REGISTRO DE FACTURA NO.39789307 CODIGO INTERNO CE-215954 PERIODO DEL 21 DE MAYO A 21 DE JUNIO DE 2022, REFERENCIA DE PAGO NO.88870873 PARA OPERACIÓN CCIAL HOTEL MORASURCO DE PROPIEDAD DE TURNARIÑO LTDA</t>
  </si>
  <si>
    <t>REGISTRO DE FACTURA NO.40412187 CODIGO INTERNO CE-215954 PERIODO DEL 21 DE JUNIO A 22 DE JULIO DE 2022, REFERENCIA DE PAGO NO.89489846 PARA OPERACIÓN CCIAL HOTEL MORASURCO DE PROPIEDAD DE TURNARIÑO LTDA</t>
  </si>
  <si>
    <t>REGISTRO DE FACTURA NO.41141041 CODIGO INTERNO CE-215954 PERIODO DEL 22 DE JULIO A 23 DE AGOSTO DE 2022, REFERENCIA DE PAGO NO.90287490 PARA OPERACIÓN CCIAL HOTEL MORASURCO DE PROPIEDAD DE TURNARIÑO LTDA</t>
  </si>
  <si>
    <t>REGISTRO DE FACTURA NO.39519117 CODIGO INTERNO CE-1071483 PERIODO DEL 07 DE JUNIO A 06 DE JULIO DE 2022, REFERENCIA DE PAGO NO.80540544 PARA OPERACIÓN CCIAL HOTEL SINDAMANOY DE PROPIEDAD DE TURNARIÑO LTDA.</t>
  </si>
  <si>
    <t>REGISTRO DE FACTURA NO.40109719 CODIGO INTERNO CE-1071483 PERIODO DEL 07 DE JULIO A 05 DE AGOSTO DE 2022, REFERENCIA DE PAGO NO.80540544 PARA OPERACIÓN CCIAL HOTEL SINDAMANOY DE PROPIEDAD DE TURNARIÑO LTDA.</t>
  </si>
  <si>
    <t>REGISTRO DE FACTURA NO.40795343 CODIGO INTERNO CE-1071483 PERIODO DEL 05 DE AGOSTO A 07 DE SEPTIEMBRE DE 2022, REFERENCIA DE PAGO NO.80540544 PARA OPERACIÓN CCIAL HOTEL SINDAMANOY DE PROPIEDAD DE TURNARIÑO LTDA.</t>
  </si>
  <si>
    <t xml:space="preserve">JULIO A SEPTIEMBRE 2022 MORASURCO </t>
  </si>
  <si>
    <t>REGISTRO FAC. 21394481 DEL MES DE JUNIO DE 2022, SERVICIO DE SUMINISTRO AGUA PERIODO 02 DE JUNIO DE 2022-01 DE JULIO DE 2022, CODIGO 2607 - OPERACION HOTEL MORASURCO - TURNARINO LTDA</t>
  </si>
  <si>
    <t>REGISTRO FAC. 21496753 DEL MES DE JUNIO DE 2022, SERVICIO DE SUMINISTRO AGUA PERIODO 02 DE JULIO DE 2022-01 DE AGOSTO DE 2022, CODIGO 2607 - OPERACION HOTEL MORASURCO - TURNARINO LTDA</t>
  </si>
  <si>
    <t>REGISTRO FAC. 21599294 DEL MES DE SEPTIEMBRE DE 2022, SERVICIO DE SUMINISTRO AGUA PERIODO 02 DE AGOSTO DE 2022-01 DE SEPTIEMBRE DE 2022, CODIGO 2607 - OPERACION HOTEL MORASURCO - TURNARINO LTDA</t>
  </si>
  <si>
    <t xml:space="preserve">SUMAS </t>
  </si>
  <si>
    <t xml:space="preserve">JULIO A SEPTIEMBRE DE 2022 MORASURCO </t>
  </si>
  <si>
    <t>REGISTRO FAC NO. BEC-234394849, SERVICIO DE INTERNET CORRESPONDIENTE DEL 02 DE JUNIO AL 01 DE JULIO DE 2022, REF. DE PAGO NO.234394849 - OPERACION COMERCIAL HOTEL MORASURCO</t>
  </si>
  <si>
    <t>REGISTRO FAC NO.5808-00000030825240, SERVICIO DE INTERNET CORRESPONDIENTE AL MES DE JUNIO 01 DE 2022 A JUNIO 30 DE 2022, PERIDODO JUNIO, REF. DE PAGO NO.181162110 - OPERACION COMERCIAL HOTEL MORASURCO</t>
  </si>
  <si>
    <t>REGISTRO FACTURA N0. EC - 249805173 POR CONCEPTO TELEFONIA MOVIL 3128279082, 3128277797 Y 3176582550, PERIODO 27 DE JUNIO A 26 DE JULIO DE 2022, REFERENCIA PARA PAGOS 43200001 - OPERACION COMERCIAL HOTEL MORASURCO</t>
  </si>
  <si>
    <t>REGISTRO FACTURA N0. EC - 249861210 POR CONCEPTO TELEFONIA MOVIL 3156531121 PERIODO 13 DE JULIO DE 2022 A 25 DE JULIO DE 2022, REFERENCIA PARA PAGOS 10214494 - OPERACION COMERCIAL HOTEL MORASURCO</t>
  </si>
  <si>
    <t>REGISTRO FACTURA N0. EC - 249925602 POR CONCEPTO TELEFONIA MOVIL 3128279082, 3128277797 Y 3176582550, PERIODO 27 DE JULIO A 26 DE AGOSTO DE 2022, REFERENCIA PARA PAGOS 43200001 - OPERACION COMERCIAL HOTEL MORASURCO</t>
  </si>
  <si>
    <t>REGISTRO FAC NO.5808-00000030842290, SERVICIO DE INTERNET CORRESPONDIENTE AL MES DE JULIO 01 DE 2022 A JULIO 31 DE 2022, PERIDODO JULIO, REF. DE PAGO NO.181162110 - OPERACION COMERCIAL HOTEL MORASURCO</t>
  </si>
  <si>
    <t>REGISTRO FAC NO. BEC-240214564, SERVICIO DE INTERNET CORRESPONDIENTE DEL 02 DE JULIO AL 01 DE AGOSTO DE 2022, REF. DE PAGO NO.25941580271 - OPERACION COMERCIAL HOTEL MORASURCO</t>
  </si>
  <si>
    <t>REGISTRO FACTURA N0. EC - 250038789 POR CONCEPTO TELEFONIA MOVIL 3128279082, 3128277797 Y 3176582550, PERIODO 27 DE JULIO A 26 DESEPTIEMBRE DE 2022, REFERENCIA PARA PAGOS 43200001 - OPERACION COMERCIAL HOTEL MORASURCO</t>
  </si>
  <si>
    <t>REGISTRO FAC NO. BEC-246226698, SERVICIO DE INTERNET CORRESPONDIENTE DEL 02 DE AGOSTO AL 01 DE SEPTIEMBRE DE 2022, REF. DE PAGO NO.25941580271 - OPERACION COMERCIAL HOTEL MORASURCO</t>
  </si>
  <si>
    <t>REGISTRO FAC NO.5808-00000030866476, SERVICIO DE INTERNET CORRESPONDIENTE AL MES DE AGOSTO 01 DE 2022 A AGOSTO 31 DE 2022, PERIDODO AGOSTO, REF. DE PAGO NO.181162110 - OPERACION COMERCIAL HOTEL MORASURCO5</t>
  </si>
  <si>
    <t>REGISTRO FACTURA N0. EC - 250099112 POR CONCEPTO TELEFONIA MOVIL 3156531121 PERIODO 13 DE SEPTIEMBRE DE 2022 A 12 DE OCTUBRE DE 2022, REFERENCIA PARA PAGOS 10214494 - OPERACION COMERCIAL HOTEL MORASURCO</t>
  </si>
  <si>
    <t>EGISTRO FACTURA N0. EC - 250170220 POR CONCEPTO TELEFONIA MOVIL 3128279082, 3128277797 Y 3176582550, PERIODO 27 DE SEPTIEMBRE A 26 DE OCTUBRE DE 2022, REFERENCIA PARA PAGOS 43200001 - OPERACION COMERCIAL HOTEL MORASURCO</t>
  </si>
  <si>
    <t>JULIO A SEPTIEMBRE DE 2022 SINDAMANOY</t>
  </si>
  <si>
    <t>REGISTRO FAC. NO.A-663 POR CONCEPTO DE SERVICIOS DE INTERNET CORRESPONDE AL MES DE JULIO DE 2022 - OPERACION HOTEL SINDAMANOY - TURNARINO LTDA</t>
  </si>
  <si>
    <t>REGISTRO FAC. NO.A-698 POR CONCEPTO DE SERVICIOS DE INTERNET CORRESPONDE AL MES DE AGOSTO DE 2022 - OPERACION HOTEL SINDAMANOY - TURNARINO LTDA</t>
  </si>
  <si>
    <t>REGISTRO FAC. NO.A-729 POR CONCEPTO DE SERVICIOS DE INTERNET CORRESPONDE AL MES DE SEPTIEMBRE DE 2022 - OPERACION HOTEL SINDAMANOY - TURNARINO LTDA</t>
  </si>
  <si>
    <t>COMPRA DE GAS PARA OPERACIÓN COMERCIAL HM, SEGÚN FACTURA No. FEVP-57664 - Orden de compra Hotel Morasurco 2022000158</t>
  </si>
  <si>
    <t>COMPRA DE GAS PARA OPERACIÓN COMERCIAL HM, SEGÚN FACTURA No. FEVP-59574- Orden de compra Hotel Morasurco 2022000160</t>
  </si>
  <si>
    <t>COMPRA DE GAS PARA OPERACIÓN COMERCIAL HM, SEGÚN FACTURA No. FEVP-60687 - Orden de compra Hotel Morasurco 2022000182</t>
  </si>
  <si>
    <t>COMPRA DE GAS PARA OPERACIÓN COMERCIAL HM, SEGÚN FACTURA No. FEVP-61090 - Orden de compra Hotel Morasurco 2022000195</t>
  </si>
  <si>
    <t>COMPRA DE GAS PARA OPERACIÓN COMERCIAL HM, SEGÚN FACTURA No. FEVP-64004- Orden de compra Hotel Morasurco 2022000225</t>
  </si>
  <si>
    <t>COMPRA DE GAS PARA OPERACIÓN COMERCIAL HM, SEGÚN FACTURA No. 64632- Orden de compra Hotel Morasurco 2022000249</t>
  </si>
  <si>
    <t>COMPRA DE GAS PARA OPERACIÓN COMERCIAL HS, SEGÚN FACTURA No. FEVP 57732- Orden de compra Hotel Sindamanoy 2022000103</t>
  </si>
  <si>
    <t>REGISTRO FAC. NO.P 001-9 POR CONCEPTO DE SERVICIOS PROFESIONALES DE APOYO AL AREA JURÍDICA Y AL DESARROLLO DE LAS ACTIVIDADES LEGALES DE LA ENTIDAD; CORRESPONDIENTE AL MES DE JULIO DE 2022 - OPERACION TURNARIÑO LTDA</t>
  </si>
  <si>
    <t>REGISTRO FAC. NO.3917, CORRESPONDIENTE A PRESTACION DE SERVICIOS PROFESIONALES DE APOYO A AL GESTION, PARA DISEÑO E IMPLEMENTACION DE ESTRATEGIAS DE COMUNICACION, ASI COMO APOYO A LAS AREAS DE ADMINISTRACION COMERCIAL EN LOS DIFERENTES EVENTOS DE PROMOCION Y DIFUSION DE LOS SERVICIOS DE LOS ESTABLECIMIENTOS COMERCIALES DE LA ENTIDAD, CORRESPONDIENTE AL MES DE JULIO DE 2022, OPERACION COMERCIAL TURNARINO LTDA.</t>
  </si>
  <si>
    <t>REGISTRO FAC. NO.3922, CORRESPONDIENTE A PRESTACION DE SERVICIOS PROFESIONALES DE APOYO A AL GESTION, PARA DISEÑO E IMPLEMENTACION DE ESTRATEGIAS DE COMUNICACION, ASI COMO APOYO A LAS AREAS DE ADMINISTRACION COMERCIAL EN LOS DIFERENTES EVENTOS DE PROMOCION Y DIFUSION DE LOS SERVICIOS DE LOS ESTABLECIMIENTOS COMERCIALES DE LA ENTIDAD, CORRESPONDIENTE AL MES DE JULIO DE 2022, OPERACION COMERCIAL TURNARINO LTDA.</t>
  </si>
  <si>
    <t>REGISTRO FAC. NO.3907, CORRESPONDIENTE A APOYO A LA GESTION CONTABLE, DEPURACION CONTABLE EN EL DEPARTAMENTO FINANCIERO DEL 01 AL 30 DE JULIO DE 2022, OPERACION COMERCIAL HOTEL MORASURCO - TURNARINO LTDA.,</t>
  </si>
  <si>
    <t>CORTES LOMBANA RANDY NATHALIA</t>
  </si>
  <si>
    <t>REGISTRO FAC. NO.3908, CORRESPONDIENTE A APOYO A LA GESTION CONTABLE, DEPURACION CONTABLE EN EL DEPARTAMENTO FINANCIERO DEL 01 AL 30 DE JULIO DE 2022, OPERACION COMERCIAL HOTEL MORASURCO - TURNARINO LTDA.,</t>
  </si>
  <si>
    <t>REGISTRO FAC. NO.DSHM - 39, POR CONCEPTO DE SERVICIOS PROFESIONALES DE APOYO AL AREA JURÍDICA Y AL DESARROLLO DE LAS ACTIVIDADES LEGALES DE LA ENTIDAD; CORRESPONDIENTE AL MES DE AGOSTO DE 2022 - OPERACION TURNARIÑO LTDA.</t>
  </si>
  <si>
    <t>REGISTRO FAC. NO.DSHM - 97, CORRESPONDIENTE A PRESTACION DE SERVICIOS PROFESIONALES DE APOYO A AL GESTION, PARA DISEÑO E IMPLEMENTACION DE ESTRATEGIAS DE COMUNICACION, ASI COMO APOYO A LAS AREAS DE ADMINISTRACION COMERCIAL EN LOS DIFERENTES EVENTOS DE PROMOCION Y DIFUSION DE LOS SERVICIOS DE LOS ESTABLECIMIENTOS COMERCIALES DE LA ENTIDAD, CORRESPONDIENTE AL MES DE AGOSTO DE 2022, OPERACION COMERCIAL TURNARINO LTDA.</t>
  </si>
  <si>
    <t>REGISTRO FAC. No.FE - 2013, CONTRATO NO.202200005 POR PRESTACION DE SERVICIOS PARA LOS SERVICIOS DE CAPACITACION, SOPORTE TECNICO Y ACTUALIZACION PERIODO 2022, EN EL SOFTWARE COMPUCONTA DE CONFORMIDAD CON EL ALCANCE , LAS OBLIGACIONES ESPECIFICAS, CUOTA 2 DE 3, OPERACION CONTABLE HOTEL MORASURCO - TURNARINO LTDA.</t>
  </si>
  <si>
    <t>REGISTRO LEGALIZACION CAJA MENOR DE COMPRAS NO.007, REEMBOLSO NO.008, GASTOS CAJA MENOR VIGENCIA 2022, COMPROBANTE DE PAGO NO.DSHM - 144-193 - OPERACION COMERCIAL HOTEL MORASURCO-PROMOTORA DE TURISMO DE NARINO LTDA</t>
  </si>
  <si>
    <t>REGISTRO FAC. NO.DSHM - 221, POR CONCEPTO DE SERVICIOS PROFESIONALES DE APOYO AL AREA JURÍDICA Y AL DESARROLLO DE LAS ACTIVIDADES LEGALES DE LA ENTIDAD; CORRESPONDIENTE AL MES DE SEPTIEMBRE DE 2022 - OPERACION TURNARIÑO LTDA.</t>
  </si>
  <si>
    <t>REGISTRO FAC. NO.DSHM - 232, CORRESPONDIENTE A PRESTACION DE SERVICIOS PROFESIONALES DE APOYO A AL GESTION, PARA DISEÑO E IMPLEMENTACION DE ESTRATEGIAS DE COMUNICACION, ASI COMO APOYO A LAS AREAS DE ADMINISTRACION COMERCIAL EN LOS DIFERENTES EVENTOS DE PROMOCION Y DIFUSION DE LOS SERVICIOS DE LOS ESTABLECIMIENTOS COMERCIALES DE LA ENTIDAD, CORRESPONDIENTE AL MES DE SEPTIEMBRE DE 2022, OPERACION COMERCIAL TURNARINO LTDA.</t>
  </si>
  <si>
    <t>BOLANOS NARVAEZ LIVIO NESTOR</t>
  </si>
  <si>
    <t>REGISTRO FAC. No.1958, CORRESPONDIENTE A ACTUALIZACION DE DOS AVALUOS, LOTE 6 DE LAS INSTALACIONES DEL HOTEL MORASURCO Y LOTE CORRESPONDIENTE AL INMUEBLE DEL PARADOR TURISTICO LAS LAJAS, OPERACION COMERCIAL TURNARINO LTDA.</t>
  </si>
  <si>
    <t>REGISTRO FAC. No.FEDE 421, CORRESPONDIENTE A CONEXION SIIGO REMOTO (CLOUD COMPUTING) PARA GENERACION DEL SISTEMA DE FACTURACION ELECTRONICA DE LOS HOTELES MORASURCO Y SINDAMANOY, OPERACION COMERCIAL TURNARINO LTDA</t>
  </si>
  <si>
    <t>REGISTRO FAC. NO.DSMH - 40, CORRESPONDIENTE A APOYO A LA GESTION CONTABLE EN EL DEPARTAMENTO FINANCIERO DEL 01 AL 31 DE JULIO DE 2022, OPERACION COMERCIAL HOTEL MORASURCO - TURNARINO LTDA.</t>
  </si>
  <si>
    <t>REGISTRO FAC. NO.DSHM - 39, CORRESPONDIENTE A APOYO A LA GESTION CONTABLE EN EL DEPARTAMENTO FINANCIERO DEL 01 AL 31 DE AGOSTO DE 2022, OPERACION COMERCIAL HOTEL MORASURCO - TURNARINO LTDA</t>
  </si>
  <si>
    <t>REGISTRO FAC. NO.DSHM - 36, CORRESPONDIENTE A APOYO A LA GESTION CONTABLE EN EL DEPARTAMENTO FINANCIERO DEL 01 AL 31 DE AGOSTO DE 2022, OPERACION COMERCIAL HOTEL MORASURCO - TURNARINO LTDA</t>
  </si>
  <si>
    <t>REGISTRO FAC. NO.DSHM - 37, CORRESPONDIENTE A APOYO A LA GESTION CONTABLE EN EL DEPARTAMENTO FINANCIERO DEL 01 AL 31 DE AGOSTO DE 2022, OPERACION COMERCIAL HOTEL MORASURCO - TURNARINO LTDA</t>
  </si>
  <si>
    <t>REGISTRO FAC. NO.FEDE 435, CORRESPONDIENTE A CONEXION SIIGO REMOTO (CLOUD COMPUTING) PARA GENERACION DEL SISTEMA DE FACTURACION ELECTRONICA DE LOS HOTELES MORASURCO Y SINDAMANOY, OPERACION COMERCIAL TURNARINO LTDA</t>
  </si>
  <si>
    <t>REGISTRO FAC. NO.DSHM - 230, CORRESPONDIENTE A APOYO A LA GESTION CONTABLE EN EL DEPARTAMENTO FINANCIERO DEL 01 AL 30 DE SEPTIEMBRE DE 2022, OPERACION COMERCIAL HOTEL MORASURCO - TURNARINO LTDA.</t>
  </si>
  <si>
    <t>REGISTRO FAC. NO.DSHM - 231, CORRESPONDIENTE A APOYO A LA GESTION CONTABLE EN EL DEPARTAMENTO FINANCIERO DEL 01 AL 30 DE SEPTIEMBRE DE 2022, OPERACION COMERCIAL HOTEL MORASURCO - TURNARINO LTDA</t>
  </si>
  <si>
    <t>REGISTRO FAC. No.FE - 243, CORRESPONDIENTE A CONTRATO No.2022032, EQUIVALENTE AL 40% TOMA DE INVENTARIO DE ACTIVOS FIJOS, CUENTA DE COBRO PRIMERA, OPERACION COMERCIAL TURNARIÑO LTDA.</t>
  </si>
  <si>
    <t>SUMA</t>
  </si>
  <si>
    <t xml:space="preserve">JULIO A SEPTIEMBRE DE 2022 MORASURCO  HONORARIOS ADMINISTRATIVOS </t>
  </si>
  <si>
    <t>REGISTRO FAC. No.P 001-8, CORRESPONDE A SERVICIOS DE OPERACION LOGISTICA Y PRESTAR SERVICIOS DE APOYO A LA GESTION EN EL AREA COMERCIAL, PARA LA EJECUCION , PLANEACION Y FACTURACION CON EL FIN DE GARANTIZAR LA EFICIENCIA Y CELERIDAD EN LA ATENCION EN LA EJECUCION DE LOS CONTRATOS INTERADMINISTRATIVOS, CORRESPONDE AL MES DE JULIO DE 2022 - OPERACION COMERCIAL HOTEL MORASURCO - PROMOTORA DE TURISMO DE NARINO</t>
  </si>
  <si>
    <t>REGISTRO FAC. No.P 0017, CORRESPONDE A SERVICIOS DE OPERACION LOGISTICA Y PRESTAR SERVICIOS DE APOYO A LA GESTION EN EL AREA COMERCIAL, PARA LA EJECUCION , PLANEACION Y FACTURACION CON EL FIN DE GARANTIZAR LA EFICIENCIA Y CELERIDAD EN LA ATENCION EN EL CONTRATO INTERADMINISTRATIVO DE LA SECRETARIA DE PLANEACION No.GN1211-2021, GOBERNACION DE NARINO, CORRESPONDE AL MES DE JUNIO DE 2022 - OPERACION COMERCIAL HOTEL MORASURCO - PROMOTORA DE TURISMO DE NARINO</t>
  </si>
  <si>
    <t>BASTIDAS GUERRERO DIANA DEL PILAR</t>
  </si>
  <si>
    <t>REGISTRO FAC. No.1962 CORRESPONDIENTE A CAPACITACION PARA EL PERSONAL, ENFOQUE HACIA LA PROMOCION DE LIDERAZGO Y FORTALECIMIENTO INSTITUCIONAL, ATENCION AL USUARIO, PROMOCION DE LA IMAGEN CORPORATIVA, PORTAFOLI</t>
  </si>
  <si>
    <t>REGISTRO FAC. No.DSHM - 41, CORRESPONDE A SERVICIOS DE OPERACION LOGISTICA Y PRESTAR SERVICIOS DE APOYO A LA GESTION EN EL AREA COMERCIAL, PARA LA EJECUCION , PLANEACION Y FACTURACION CON EL FIN DE GARANTIZAR LA EFICIENCIA Y CELERIDAD EN LA ATENCION EN LA EJECUCION DE LOS CONTRATOS INTERADMINISTRATIVOS, CORRESPONDE AL MES DE AGOSTO DE 2022 - OPERACION COMERCIAL HOTEL MORASURCO - PROMOTORA DE TURISMO DE NARINO</t>
  </si>
  <si>
    <t>REGISTRO FAC. No.DSHM-42, CORRESPONDE A SERVICIOS DE OPERACION LOGISTICA Y PRESTAR SERVICIOS DE APOYO A LA GESTION EN EL AREA COMERCIAL, PARA LA EJECUCION , PLANEACION Y FACTURACION CON EL FIN DE GARANTIZAR LA EFICIENCIA Y CELERIDAD EN LA ATENCION EN EL CONTRATO INTERADMINISTRATIVO DE LA SECRETARIA DE PLANEACION Y DIRECCION ADMINISTRATIVA DE CULTURA, GOBERNACION DE NARINO, CORRESPONDE AL MES DE AGOSTO DE 2022 - OPERACION COMERCIAL HOTEL MORASURCO - PROMOTORA DE TURISMO DE NARINO</t>
  </si>
  <si>
    <t>REGISTRO FAC. No.DSHM-220, CORRESPONDE A SERVICIOS DE OPERACION LOGISTICA Y PRESTAR SERVICIOS DE APOYO A LA GESTION EN EL AREA COMERCIAL, PARA LA EJECUCION , PLANEACION Y FACTURACION CON EL FIN DE GARANTIZAR LA EFICIENCIA Y CELERIDAD EN LA ATENCION EN EL CONTRATO INTERADMINISTRATIVO DE LA SECRETARIA DE PLANEACION Y DIRECCION ADMINISTRATIVA DE CULTURA, GOBERNACION DE NARINO, CORRESPONDE AL MES DE SEPTIEMBRE DE 2022 - OPERACION COMERCIAL HOTEL MORASURCO - PROMOTORA DE TURISMO DE NARINO</t>
  </si>
  <si>
    <t>REGISTRO FAC. No.DSHM - 219, CORRESPONDE A SERVICIOS DE OPERACION LOGISTICA Y PRESTAR SERVICIOS DE APOYO A LA GESTION EN EL AREA COMERCIAL, PARA LA EJECUCION , PLANEACION Y FACTURACION CON EL FIN DE GARANTIZAR LA EFICIENCIA Y CELERIDAD EN LA ATENCION EN LA EJECUCION DE LOS CONTRATOS INTERADMINISTRATIVOS, CORRESPONDE AL MES DE SEPTIEMBRE DE 2022 - OPERACION COMERCIAL HOTEL MORASURCO - PROMOTORA DE TURISMO DE NARINO</t>
  </si>
  <si>
    <t xml:space="preserve">JULIO A SEPTIEMBRE MORASURCO HONORARIOS POR CONSULTORIAS </t>
  </si>
  <si>
    <t xml:space="preserve">JULIO A SEPTIEMBRE   HONORARIOS OPERATIVO </t>
  </si>
  <si>
    <t>LOPEZ VELA JORGE ANDRES</t>
  </si>
  <si>
    <t>COMPRA DE TARJETAS DE PRESENTACIÓN PARA OPERACIÓN COMERCIAL HM, SEGÚN FACTURA No. 1593 - Orden de compra Hotel Morasurco 2022000101</t>
  </si>
  <si>
    <t>COMPRA DE CARTULINAS RESTAURANTE HM, PARA OPERACIÓN COMERCIAL HM, SEGÚN FACTURA No. P-377 - Orden de compra Hotel Morasurco 2022000218</t>
  </si>
  <si>
    <t>ESCOBAR GAITAN EDUARDO</t>
  </si>
  <si>
    <t>COMPRA DE ELEMENTOS DE PAPELERIA, PARA OPERACIÓN COMERCIAL HM, SEGÚN FACTURA No. FE 58721 - Orden de compra Hotel Morasurco 2022000220</t>
  </si>
  <si>
    <t xml:space="preserve">JULIO A SEPTIEMBRE  PAPELERIA Y UTILES MORASURCO </t>
  </si>
  <si>
    <t>COMPRA DE TARJETAS DE PRESENTACIÓN PARA OPERACIÓN COMERCIAL HS, SEGÚN FACTURA No. 1594- Orden de compra Hotel Sindamanoy 2022000074</t>
  </si>
  <si>
    <t>COMPRA DE SEÑALIZACIÓN PÁRA OPERACIÓN COMERCIAL HS, SEGÚN FACTURA No. 1595 - Orden de compra Hotel Sindamanoy 2022000075</t>
  </si>
  <si>
    <t>COMPRA DE ELEMENTOS DE PAPELERIA, PARA OPERACIÓN COMERCIAL HS, SEGÚN FACTURA No. FE 58682- Orden de compra Hotel Sindamanoy 2022000140</t>
  </si>
  <si>
    <t>COMPRA DE POSTALES PARA OPERACIÓN COMERCIAL HS, SEGÚN FACTURA No. P-378- Orden de compra Hotel Sindamanoy 2022000145</t>
  </si>
  <si>
    <t>COMPRA TALONARIOS PARA OPERACION CCIAL HOTEL SINDAMANOY SEGUN FACTURA NUMERO P-372</t>
  </si>
  <si>
    <t xml:space="preserve">TOTAL PAPELERIA Y UTILES </t>
  </si>
  <si>
    <t xml:space="preserve">JULIO A SEPTIEMBRE  VACACIONES </t>
  </si>
  <si>
    <t>REGISTRO LIQUIDACION DE PRESTACIONES SOCIALES POR EL PERIODO ABRIL 05 DE 2021 A JUNIO 26 DE 2022, C.P.1074 - OPERACION COMERCIAL TURNARINO LTDA,</t>
  </si>
  <si>
    <t>REGISTRO LIQUIDACION DE PRESTACIONES SOCIALES POR EL PERIODO ABRIL 05 DE 2021 A JUNIO 26 DE 2022, C.P.1077 - OPERACION COMERCIAL TURNARINO LTDA,</t>
  </si>
  <si>
    <t>REGISTRO LIQUIDACION DE PRESTACIONES SOCIALES POR EL PERIODO ABRIL 03 DE 2021 A JUNIO 28 DE 2022, C.P.1077 - OPERACION COMERCIAL TURNARINO LTDA,</t>
  </si>
  <si>
    <t>REGISTRO LIQUIDACION DE PRESTACIONES SOCIALES POR EL PERIODO ABRIL 03 DE 2021 A JUNIO 28 DE 2022, C.P.1081 - OPERACION COMERCIAL TURNARINO LTDA,</t>
  </si>
  <si>
    <t>REGISTRO LIQUIDACION DE PRESTACIONES SOCIALES POR EL PERIODO ABRIL 01 DE 2021 A JUNIO 30 DE 2022, C.P.1098 - OPERACION COMERCIAL TURNARINO LTDA,</t>
  </si>
  <si>
    <t>REGISTRO LIQUIDACION DE PRESTACIONES SOCIALES POR EL PERIODO ABRIL 01 DE 2021 A JUNIO 30 DE 2022, C.P.1102 - OPERACION COMERCIAL TURNARINO LTDA,</t>
  </si>
  <si>
    <t>REGISTRO LIQUIDACION DE PRESTACIONES SOCIALES POR EL PERIODO ABRIL 01 DE 2021 A JUNIO 30 DE 2022, C.P.1109 - OPERACION COMERCIAL TURNARINO LTDA,</t>
  </si>
  <si>
    <t>CISNEROS ORDOÑEZ HEIDY LIZZETTE</t>
  </si>
  <si>
    <t>REGISTRO RESOLUCION No.070, LIQUIDACION DE PRESTACIONES SOCIALES POR EL PERIODO FEBRERO 03 DE 2022 A JULIO 31 DE 2022, C.P.1397 - OPERACION COMERCIAL TURNARINO LTDA,</t>
  </si>
  <si>
    <t>REGISTRO RESOLUCION No.066, LIQUIDACION DE PRESTACIONES SOCIALES POR EL PERIODO JUNIIO 28 DE 2022 A JULIO 16 DE 2022, C.P.1358 - OPERACION COMERCIAL TURNARINO LTDA,</t>
  </si>
  <si>
    <t>REGISTRO RESOLUCION No.073, LIQUIDACION DE PRESTACIONES SOCIALES POR EL PERIODO JUNIO 29 DE 2022 A SEPTIEMBRE 10 DE 2022, C.P.1535 - OPERACION COMERCIAL TURNARINO LTDA,</t>
  </si>
  <si>
    <t>REGISTRO LIQUIDACION DE PRESTACIONES SOCIALES POR EL PERIODO ABRIL 05 DE 2021 A JUNIO 26 DE 2022, C.P.1073 - OPERACION COMERCIAL TURNARINO LTDA,</t>
  </si>
  <si>
    <t>REGISTRO LIQUIDACION DE PRESTACIONES SOCIALES POR EL PERIODO ABRIL 05 DE 2021 A JUNIO 26 DE 2022, C.P.1075 - OPERACION COMERCIAL TURNARINO LTDA,</t>
  </si>
  <si>
    <t>REGISTRO LIQUIDACION DE PRESTACIONES SOCIALES POR EL PERIODO ABRIL 05 DE 2021 A JUNIO 26 DE 2022, C.P.1076 - OPERACION COMERCIAL TURNARINO LTDA,</t>
  </si>
  <si>
    <t>REGISTRO LIQUIDACION DE PRESTACIONES SOCIALES POR EL PERIODO ABRIL 05 DE 2021 A JUNIO 26 DE 2022, C.P.1079 - OPERACION COMERCIAL TURNARINO LTDA,</t>
  </si>
  <si>
    <t>REGISTRO LIQUIDACION DE PRESTACIONES SOCIALES POR EL PERIODO ABRIL 01 DE 2021 A JUNIO 30 DE 2022, C.P.1099 - OPERACION COMERCIAL TURNARINO LTDA,</t>
  </si>
  <si>
    <t>REGISTRO LIQUIDACION DE PRESTACIONES SOCIALES POR EL PERIODO ABRIL 01 DE 2021 A JUNIO 30 DE 2022, C.P.1100 - OPERACION COMERCIAL TURNARINO LTDA,</t>
  </si>
  <si>
    <t>REGISTRO LIQUIDACION DE PRESTACIONES SOCIALES POR EL PERIODO ABRIL 01 DE 2021 A JUNIO 30 DE 2022, C.P.1101 - OPERACION COMERCIAL TURNARINO LTDA,</t>
  </si>
  <si>
    <t>REGISTRO LIQUIDACION DE PRESTACIONES SOCIALES POR EL PERIODO ABRIL 01 DE 2021 A JUNIO 30 DE 2022, C.P.1105 - OPERACION COMERCIAL TURNARINO LTDA,</t>
  </si>
  <si>
    <t>REGISTRO LIQUIDACION DE PRESTACIONES SOCIALES POR EL PERIODO ABRIL 01 DE 2021 A JUNIO 30 DE 2022, C.P.1104 - OPERACION COMERCIAL TURNARINO LTDA,</t>
  </si>
  <si>
    <t>REGISTRO LIQUIDACION DE PRESTACIONES SOCIALES POR EL PERIODO ABRIL 01 DE 2021 A JUNIO 30 DE 2022, C.P.1103 - OPERACION COMERCIAL TURNARINO LTDA,</t>
  </si>
  <si>
    <t>REGISTRO LIQUIDACION DE PRESTACIONES SOCIALES POR EL PERIODO ABRIL 01 DE 2021 A JUNIO 30 DE 2022, C.P.1106 - OPERACION COMERCIAL TURNARINO LTDA,</t>
  </si>
  <si>
    <t>REGISTRO LIQUIDACION DE PRESTACIONES SOCIALES POR EL PERIODO ABRIL 01 DE 2021 A JUNIO 30 DE 2022, C.P.11070 - OPERACION COMERCIAL TURNARINO LTDA,</t>
  </si>
  <si>
    <t>REGISTRO LIQUIDACION DE PRESTACIONES SOCIALES POR EL PERIODO ABRIL 01 DE 2021 A JUNIO 30 DE 2022, C.P.1108 - OPERACION COMERCIAL TURNARINO LTDA,</t>
  </si>
  <si>
    <t>REGISTRO LIQUIDACION DE PRESTACIONES SOCIALES POR EL PERIODO ABRIL 01 DE 2021 A JUNIO 30 DE 2022, C.P.1110 - OPERACION COMERCIAL TURNARINO LTDA</t>
  </si>
  <si>
    <t>AGOSTO A SEPTIEMBRE   2022 - MORASURCO</t>
  </si>
  <si>
    <t xml:space="preserve">AGOSTO A SEPTIEMBRE 2022 SINDAMANOY </t>
  </si>
  <si>
    <t>REGISTRO DE FACTURA NO.42864371 CODIGO INTERNO CE-215954 PERIODO DEL 23 DE OCTUBRE A 22 DE NOVIEMBRE DE 2022, REFERENCIA DE PAGO NO.92187509 PARA OPERACIÓN CCIAL HOTEL MORASURCO DE PROPIEDAD DE TURNARIÑO LTDA</t>
  </si>
  <si>
    <t>REGISTRO DE FACTURA NO.43665541 CODIGO INTERNO CE-215954 PERIODO DEL 22 DE NOVIEMBRE A 22 DE DICIEMBRE DE 2022, REFERENCIA DE PAGO NO.92873013 PARA OPERACIÓN CCIAL HOTEL MORASURCO DE PROPIEDAD DE TURNARIÑO LTDA,</t>
  </si>
  <si>
    <t>REGISTRO DE FACTURA NO.42603178, CODIGO INTERNO CE-1071403 PERIODO DEL 07 DE NOVIEMBRE A 07 DE DICIEMBRE DE 2022, REFERENCIA DE PAGO NO.91252769 PARA OPERACIÓN CCIAL HOTEL SINDAMANOY DE PROPIEDAD DE TURNARIÑO LTDA.</t>
  </si>
  <si>
    <t>REGISTRO DE FACTURA NO.43236063, CODIGO INTERNO CE-1071403 PERIODO DEL 07 DE DICIEMBRE A 07 DE ENERO DE 2023, REFERENCIA DE PAGO NO.91252769 PARA OPERACIÓN CCIAL HOTEL SINDAMANOY DE PROPIEDAD DE TURNARIÑO LTDA.</t>
  </si>
  <si>
    <t>OTUBRE- DICIEMBRE 2022  ENERGIA HOTEL MORASURCO</t>
  </si>
  <si>
    <t>ENERGIA HOTEL SINDAMANOY</t>
  </si>
  <si>
    <t>REGISTRO FAC. 21907594 DEL MES DE DICIEMBRE DE 2022, SERVICIO DE SUMINISTRO AGUA PERIODO 02 DE NOVIEMBRE DE 2022-01 DE DICIEMBRE DE 2022, CODIGO 2607 - OPERACION HOTEL MORASURCO - TURNARINO LTDA,</t>
  </si>
  <si>
    <t>REGISTRO FAC. 22010599 DEL MES DE DICIEMBRE DE 2022, SERVICIO DE SUMINISTRO AGUA PERIODO 02 DE DICIEMBRE DE 2022-02 DE ENERO DE 2022, CODIGO 2607 - OPERACION HOTEL MORASURCO - TURNARINO LTDA,</t>
  </si>
  <si>
    <t>REGISTRO FACTURA N0. EC - 250454141 POR CONCEPTO TELEFONIA MOVIL 3156531121 PERIODO 13 DE DICIEMBRE DE 2022 A 12 DE ENERO DE 2022, REFERENCIA PARA PAGOS 10214494 - OPERACION COMERCIAL HOTEL MORASURCO</t>
  </si>
  <si>
    <t>REGISTRO FAC. NO.A-800 POR CONCEPTO DE SERVICIOS DE INTERNET CORRESPONDE AL MES DE NOVIEMBRE DE 2022 - OPERACION HOTEL SINDAMANOY - TURNARINO LTDA</t>
  </si>
  <si>
    <t>REGISTRO FAC. NO.A-767 POR CONCEPTO DE SERVICIOS DE INTERNET CORRESPONDE AL MES DE OCTUBRE DE 2022 - OPERACION HOTEL SINDAMANOY - TURNARINO LTDA</t>
  </si>
  <si>
    <t>REGISTRO DE FACTURA NO.41787421 CODIGO INTERNO CE-215954 PERIODO DEL 23 DE AGOSTO A 22 DESEPTIEMBRE DE 2022, REFERENCIA DE PAGO NO.90952366 PARA OPERACIÓN CCIAL HOTEL MORASURCO DE PROPIEDAD DE TURNARIÑO LTDA</t>
  </si>
  <si>
    <t>REGISTRO DE FACTURA NO.42328397 CODIGO INTERNO CE-215954 PERIODO DEL 22 DE SEPTIEMBRE A 22 DE OCTUBRE DE 2022, REFERENCIA DE PAGO NO.90287490 PARA OPERACIÓN CCIAL HOTEL MORASURCO DE PROPIEDAD DE TURNARIÑO LTDA,</t>
  </si>
  <si>
    <t>REGISTRO DE FACTURA NO.42039581, CODIGO INTERNO CE-1071403 PERIODO DEL 07 DE OCTUBRE A 07 DE NOVIEMBRE DE 2022, REFERENCIA DE PAGO NO.91252769 PARA OPERACIÓN CCIAL HOTEL SINDAMANOY DE PROPIEDAD DE TURNARIÑO LTDA.</t>
  </si>
  <si>
    <t>REGISTRO DE FACTURA NO.41413260 CODIGO INTERNO CE-1071403 PERIODO DEL 07 DE SEPTIEMB RE A 06 DE OCTUBRE DE 2022, REFERENCIA DE PAGO NO.90620290 PARA OPERACIÓN CCIAL HOTEL SINDAMANOY DE PROPIEDAD DE TURNARIÑO LTDA.</t>
  </si>
  <si>
    <t>REGISTRO FAC. 21701956 DEL MES DE OCTUBRE DE 2022, SERVICIO DE SUMINISTRO AGUA PERIODO 02 DE SEPTIEMBRE DE 2022-01 DE OCTUBRE DE 2022, CODIGO 2607 - OPERACION HOTEL MORASURCO - TURNARINO LTDA</t>
  </si>
  <si>
    <t>REGISTRO FAC. 21804682 DEL MES DE NOVIEMBRE DE 2022, SERVICIO DE SUMINISTRO AGUA PERIODO 02 DE OCTUBRE DE 2022-01 DE NOVIEMBRE DE 2022, CODIGO 2607 - OPERACION HOTEL MORASURCO - TURNARINO LTDA,</t>
  </si>
  <si>
    <t>LINEAS CELULARES TELEFONO E INTERNET</t>
  </si>
  <si>
    <t>REGISTRO FAC NO.5808-00000030895860, SERVICIO DE INTERNET CORRESPONDIENTE AL MES DE OCTUBRE 01 DE 2022 A OCTUBRE 31 DE 2022, PERIDODO SEPTIEMBRE, REF. DE PAGO NO.181162110 - OPERACION COMERCIAL HOTEL MORASURCO</t>
  </si>
  <si>
    <t>REGISTRO FACTURA N0. EC - 250337034 POR CONCEPTO TELEFONIA MOVIL 3156531121 PERIODO 13 DE NOVIEMBRE DE 2022 A 12 DE DICIEMBRE DE 2022, REFERENCIA PARA PAGOS 10214494 - OPERACION COMERCIAL HOTEL MORASURCO</t>
  </si>
  <si>
    <t>REGISTRO FACTURA N0. EC - 250400204 POR CONCEPTO TELEFONIA MOVIL 3128279082, 3128277797 Y 3176582550, PERIODO 27 DE NOVIEMBRE A 26 DE DICIEMBRE DE 2022, REFERENCIA PARA PAGOS 43200001 - OPERACION COMERCIAL HOTEL MORASURCO</t>
  </si>
  <si>
    <t>ACUEDUCTO  HOTEL MORASURCO</t>
  </si>
  <si>
    <t>CELULARES E INTERNET HOTEL MORASURCO</t>
  </si>
  <si>
    <t xml:space="preserve">CELULARES E INTERNET HOTEL SINDAMANOY </t>
  </si>
  <si>
    <t>REGISTRO FACTURA NO. R 993370004 SERVICIO DE TELEVISION, PERIODO DEL 01 AL 31 DE OCTUBRE DE 2022, REFERENCIA DE PAGO NO.34503078, PARA OPERACION CCIAL HOTEL SINDAMANOY - TURNARINO LTDA.</t>
  </si>
  <si>
    <t>REGISTRO FACTURA NO. R 993370023 SERVICIO DE TELEVISION, PERIODO DEL 1 AL 31 DE OCTUBRE DE 2022, REFERENCIA DE PAGO NO.34503235, PARA OPERACION CCIAL HOTEL SINDAMANOY - TURNARINO LTDA.</t>
  </si>
  <si>
    <t>REGISTRO FACTURA NO. R 993370045 SERVICIO DE TELEVISION, PERIODO DEL 1 AL 31 DE OCTUBRE DE 2022, REFERENCIA DE PAGO NO.34503417, PARA OPERACION CCIAL HOTEL SINDAMANOY - TURNARINO LTDA.</t>
  </si>
  <si>
    <t>REGISTRO FACTURA NO. R 993370036 SERVICIO DE TELEVISION, PERIODO DEL 1 AL 31 DE OCTUBRE DE 2022, REFERENCIA DE PAGO NO.34503342, PARA OPERACION CCIAL HOTEL SINDAMANOY - TURNARINO LTDA.,</t>
  </si>
  <si>
    <t>REGISTRO FACTURA NO. R 993370014 SERVICIO DE TELEVISION, PERIODO DEL 1 AL 31 DE OCTUBRE DE 2022, REFERENCIA DE PAGO NO.34503219, PARA OPERACION CCIAL HOTEL SINDAMANOY - TURNARINO LTDA.,</t>
  </si>
  <si>
    <t>REGISTRO FACTURA NO. R 993369990 SERVICIO DE TELEVISION, PERIODO DEL 1 AL 31 DE OCTUBRE DE 2022, REFERENCIA DE PAGO NO.345024799, PARA OPERACION CCIAL HOTEL SINDAMANOY - TURNARINO LTDA.,</t>
  </si>
  <si>
    <t>REGISTRO FACTURA NO. R 996861698 SERVICIO DE TELEVISION, PERIODO DEL 01 AL 30 DE NOVIEMBRE DE 2022, REFERENCIA DE PAGO NO.34503078, PARA OPERACION CCIAL HOTEL SINDAMANOY - TURNARINO LTDA.</t>
  </si>
  <si>
    <t>REGISTRO FACTURA NO. R 9968611721 SERVICIO DE TELEVISION, PERIODO DEL 1 AL 30 DE NOVIEMBRE DE 2022, REFERENCIA DE PAGO NO.34503235, PARA OPERACION CCIAL HOTEL SINDAMANOY - TURNARINO LTDA.</t>
  </si>
  <si>
    <t>REGISTRO FACTURA NO. R 993370045 SERVICIO DE TELEVISION, PERIODO DEL 1 AL 30 DE NOVIEMBRE DE 2022, REFERENCIA DE PAGO NO.34503417, PARA OPERACION CCIAL HOTEL SINDAMANOY - TURNARINO LTDA.</t>
  </si>
  <si>
    <t>REGISTRO FACTURA NO. R 996861733 SERVICIO DE TELEVISION, PERIODO DEL 1 AL 30 DE NOVIEMBRE DE 2022, REFERENCIA DE PAGO NO.34503342, PARA OPERACION CCIAL HOTEL SINDAMANOY - TURNARINO LTDA.,</t>
  </si>
  <si>
    <t>REGISTRO FACTURA NO. R9896861712 SERVICIO DE TELEVISION, PERIODO DEL 1 AL 30 DE NOVIEMBRE DE 2022, REFERENCIA DE PAGO NO.34503219, PARA OPERACION CCIAL HOTEL SINDAMANOY - TURNARINO LTDA.</t>
  </si>
  <si>
    <t>REGISTRO FACTURA NO. R996861680 SERVICIO DE TELEVISION, PERIODO DEL 1 AL 30 DE NOVIEMBRE DE 2022, REFERENCIA DE PAGO NO.34502799, PARA OPERACION CCIAL HOTEL SINDAMANOY - TURNARINO LTDA.,</t>
  </si>
  <si>
    <t>REGISTRO FACTURA NO. R 1000373475 SERVICIO DE TELEVISION, PERIODO DEL 01 AL 31 DE DICIEMBRE DE 2022, REFERENCIA DE PAGO NO.34503078, PARA OPERACION CCIAL HOTEL SINDAMANOY - TURNARINO LTDA.</t>
  </si>
  <si>
    <t>REGISTRO FACTURA NO. R 1000373462 SERVICIO DE TELEVISION, PERIODO DEL 01 AL 31 DE DICIEMBRE DE 2022, REFERENCIA DE PAGO NO.34502799, PARA OPERACION CCIAL HOTEL SINDAMANOY - TURNARINO LTDA.</t>
  </si>
  <si>
    <t>REGISTRO FACTURA NO. R 1000373521 SERVICIO DE TELEVISION, PERIODO DEL 01 AL 31 DE DICIEMBRE DE 2022, REFERENCIA DE PAGO NO.34503417, PARA OPERACION CCIAL HOTEL SINDAMANOY - TURNARINO LTDA.</t>
  </si>
  <si>
    <t>REGISTRO FACTURA NO. R 1000373496 SERVICIO DE TELEVISION, PERIODO DEL 01 AL 31 DE DICIEMBRE DE 2022, REFERENCIA DE PAGO NO.34503235, PARA OPERACION CCIAL HOTEL SINDAMANOY - TURNARINO LTDA.</t>
  </si>
  <si>
    <t>REGISTRO FACTURA NO. R 1000373509 SERVICIO DE TELEVISION, PERIODO DEL 01 AL 31 DE DICIEMBRE DE 2022, REFERENCIA DE PAGO NO.34503342, PARA OPERACION CCIAL HOTEL SINDAMANOY - TURNARINO LTDA.</t>
  </si>
  <si>
    <t>REGISTRO FACTURA NO. R 1000373488 SERVICIO DE TELEVISION, PERIODO DEL 01 AL 31 DE DICIEMBRE DE 2022, REFERENCIA DE PAGO NO.34503219, PARA OPERACION CCIAL HOTEL SINDAMANOY - TURNARINO LTDA.</t>
  </si>
  <si>
    <t>T,.V CABLE HOTEL SINDAMANOY</t>
  </si>
  <si>
    <t>CABLE SINDAMANOY</t>
  </si>
  <si>
    <t>COMPRA GAS PARA OPERACION CCIAL HM SEGUN FACTURAM NUMERO FEVEP 70731</t>
  </si>
  <si>
    <t>COMPRA GAS PARA OPERACION CCIAL HOTEL MORASURCO SEGUN FACTURA NUMERO FEVP 54559</t>
  </si>
  <si>
    <t>COMPRA GAS PARA PARA OPERACION CCIAL HM SEGUN FACTURA NUMERO FEVP-64207</t>
  </si>
  <si>
    <t>COMPRA GAS PARA OPERACION CCIAL HM SEGUN FACTURA NUMERO FEVP 67436</t>
  </si>
  <si>
    <t>COMPRA DE GAS PARA OPERACIÓN COMERCIAL HM, SEGÚN FAC No. FEVP-65087- Orden de compra Hotel Morasurco 2022000274</t>
  </si>
  <si>
    <t>COMPRA DE GAS PARA OPERACIÓN COMERCIAL HM, SEGÚN FAC No. FEVP-67434 - Orden de compra Hotel Morasurco 2022000290</t>
  </si>
  <si>
    <t>COMPRA DE GAS PARA OPERACIÓN COMERCIAL HM, SEGÚN FAC No. FEVP-67646 - Orden de compra Hotel Morasurco 2022000300</t>
  </si>
  <si>
    <t>COMPRA DE GAS PARA OPERACIÓN COMERCIAL HM, SEGÚN FAC No. FEVP-70684 - Orden de compra Hotel Morasurco 2022000340</t>
  </si>
  <si>
    <t>COMPRA DE GAS PARA OPERACIÓN COMERCIAL HM, SEGÚN FAC No. FEVP-70838- Orden de compra Hotel Morasurco 2022000347</t>
  </si>
  <si>
    <t>COMPRA DE GAS PARA OPERACIÓN COMERCIAL HM, SEGÚN FAC No. FEVP-70837 - Orden de compra Hotel Morasurco 2022000348</t>
  </si>
  <si>
    <t>COMPRA DE GAS PARA OPERACIÓN COMERCIAL HM, SEGÚN FAC No. FEVP-71650- Orden de compra Hotel Morasurco 2022000383</t>
  </si>
  <si>
    <t>COMPRA DE GAS PARA OPERACIÓN COMERCIAL HM, SEGÚN FAC No. FEVP-73978 - Orden de compra Hotel Morasurco 2022000422</t>
  </si>
  <si>
    <t>COMPRA DE GAS PARA OPERACIÓN COMERCIAL HM, SEGÚN FAC No. FEVP-74817- Orden de compra Hotel Morasurco 2022000463</t>
  </si>
  <si>
    <t>GAS HOTEL MORASURCO</t>
  </si>
  <si>
    <t>COMPRA DE GAS PARA OPERACIÓN COMERCIAL HS, SEGÚN FAC No. 4011- Orden de compra Hotel Sindamanoy 2022000270</t>
  </si>
  <si>
    <t>COMPRA GAS PARA OPERACION CCIAL HOTEL SINDAMANOY SEGUN FACTURA NUMERO FEVP 60988</t>
  </si>
  <si>
    <t>COMPRA GAS PARA OPERACION CCIAL HOTEL SINDAMANOY SEGUN FACTURA NUMERO FEVP 68170</t>
  </si>
  <si>
    <t>COMPRA GAS PARA OPERACION CCIAL HOTEL SINDAMANOY SEGUN FACTURA NUMERO FEVP 68171</t>
  </si>
  <si>
    <t>COMPRA GAS PARA OPERACION CCIAL HOTEL SINAMANOY SEGUN FACTURA NUMERO FEVP 68303</t>
  </si>
  <si>
    <t xml:space="preserve">GAS HOTEL SINDAMANOY </t>
  </si>
  <si>
    <t xml:space="preserve">OCTUBRE  A  DICIEMBRE  DE 2023 MORASURCO  HONORARIOS ADMINISTRATIVOS </t>
  </si>
  <si>
    <t>GOMEZ PORTILLA DANIELA ELIZABETH</t>
  </si>
  <si>
    <t>REGISTRO FAC. No.DSHM - 337, CORRESPONDIENTE A PRESTACION DE SERVICIOS PARA LA REVISION DETALLADA DE EXPEDIENTES JUDICIALES QUE CURSAN EN CONTRA DE LOS ESTABLECIMIENTOS DE COMERCIO HOTELES MORASURCO Y SINDAMANOY - TURNARINO LTDA.</t>
  </si>
  <si>
    <t>REGISTRO FAC. No.DSHM - 249 CORRESPONDE SERVICIOS PROFESIONALES COMO REVISOR FISCAL DURANTE EL MES DE JULIO DE 2022 - ESTABLECIMIENTOS COMERCIALES HOTEL MORASURCO Y HOTEL SINDAMANOY - OPERACION COMERCIAL TURNARINO LTDA,</t>
  </si>
  <si>
    <t>REGISTRO FAC. No.DSHM - 250 CORRESPONDE SERVICIOS PROFESIONALES COMO REVISOR FISCAL DURANTE EL MES DE AGOSTO DE 2022 - ESTABLECIMIENTOS COMERCIALES HOTEL MORASURCO Y HOTEL SINDAMANOY - OPERACION COMERCIAL TURNARINO LTDA,</t>
  </si>
  <si>
    <t>LA CONTRATISTA , SE OBLIGA CON TURNARINO LTDA, A PRESTAR SUS SERVICIOS PROFESIONALES COMO CONTADOR PUBLICO EJERCIENDO FUNCIONES DE REVISORIA FISCAL EN LAS ENTIDADES ESTABLECIDAS POR LAS DISPOSICIONES GENERALES SOBRE LA MATERIA, EN ESPECIAL LAS DISPUESTAS EN LOS ESTATUTOS SOCIALE, EN EL COLEGIO DE COMERCIO Y DEMAS NORMAS CONCORDANTES , DURACION HASTA EL 31 DE DICIEMBRE DE 2022</t>
  </si>
  <si>
    <t>REGISTRO FAC. NO.DSHM - 482, CORRESPONDIENTE A PRESTACION DE SERVICIOS PROFESIONALES DE APOYO A AL GESTION, PARA DISEÑO E IMPLEMENTACION DE ESTRATEGIAS DE COMUNICACION, ASI COMO APOYO A LAS AREAS DE ADMINISTRACION COMERCIAL EN LOS DIFERENTES EVENTOS DE PROMOCION Y DIFUSION DE LOS SERVICIOS DE LOS ESTABLECIMIENTOS COMERCIALES DE LA ENTIDAD, CORRESPONDIENTE AL MES DE OCTUBRE DE 2022, OPERACION COMERCIAL TURNARINO LTDA.</t>
  </si>
  <si>
    <t>VITERI SANTANDER INGRID ESTEFANIA</t>
  </si>
  <si>
    <t>REGISTRO FAC. NO.DSHM - 453, POR CONCEPTO DE SERVICIOS DE APOYO A LA GESTION EN LAS DIFERENTES ACTIVIDADES DE GERENCIA; CORRESPONDIENTE AL MES DE OCTUBRE DE 2022 - OPERACION TURNARIÑO LTDA.,</t>
  </si>
  <si>
    <t>REGISTRO FAC. NO.DSHM - 454, POR CONCEPTO DE SERVICIOS PROFESIONALES DE APOYO AL AREA JURÍDICA Y AL DESARROLLO DE LAS ACTIVIDADES LEGALES DE LA ENTIDAD; CORRESPONDIENTE AL MES DE OCTUBRE DE 2022 - OPERACION TURNARIÑO LTDA.</t>
  </si>
  <si>
    <t>MONTERO MONTENEGRO JOSE LUIS</t>
  </si>
  <si>
    <t>REGISTRO FAC. No.DSHM - 505, CORRESPONDIENTE A SERVICIOS PROFESIONALES PARA EL LEVANTAMIENTO GEOREFERENCIADO DEL PREDIO COFRADIA PARADOR TURISTICO DE LAS LAJAS EN EL MUNICIPIO DE IPIALES, DEPARTAMENTO DE NARINO, OPERACION COMERCIAL HOTEL MORASURCO - TURNARINO LTDA.</t>
  </si>
  <si>
    <t>REGISTRO FAC. No.DSHM - 553 CORRESPONDE SERVICIOS PROFESIONALES COMO REVISOR FISCAL DURANTE EL MES DE OCTUBRE DE 2022 - ESTABLECIMIENTOS COMERCIALES HOTEL MORASURCO Y HOTEL SINDAMANOY - OPERACION COMERCIAL TURNARINO LTDA,</t>
  </si>
  <si>
    <t>REGISTRO FAC. No.DSHM - 714, CORRESPONDE SERVICIOS PROFESIONALES COMO REVISOR FISCAL DURANTE EL MES DE NOVIEMBRE DE 2022 - ESTABLECIMIENTOS COMERCIALES HOTEL MORASURCO Y HOTEL SINDAMANOY - OPERACION COMERCIAL TURNARINO LTDA,</t>
  </si>
  <si>
    <t>REGISTRO FAC. NO.DSHM - 713, POR CONCEPTO DE SERVICIOS DE APOYO A LA GESTION EN LAS DIFERENTES ACTIVIDADES DE GERENCIA; CORRESPONDIENTE AL MES DE NOVIEMBRE DE 2022 - OPERACION TURNARIÑO LTDA.,</t>
  </si>
  <si>
    <t>REGISTRO FAC. NO.DSHM - 709, POR CONCEPTO DE SERVICIOS PROFESIONALES DE APOYO AL AREA JURÍDICA Y AL DESARROLLO DE LAS ACTIVIDADES LEGALES DE LA ENTIDAD; CORRESPONDIENTE AL MES DE NOVIEMBRE DE 2022 - OPERACION TURNARIÑO LTDA.</t>
  </si>
  <si>
    <t>ACHICANOY BASTIDAS RUBEN ALEXANDER</t>
  </si>
  <si>
    <t>REGISTRO FAC. No.DSHM - 733, CORRESPONDIENTE A SERVICIOS PROFESIONALES PARA LA RESTAURACION E IMPERBEALIZACION DE LA REPLICA DEL SANTURARIO DE LAS LAJAS UBICADA EN LA PARTE EXTERIOR DEL HOTEL MORASURCO, OPERACION COMERCIAL HOTEL MORASURCO - TURNARINO LTDA</t>
  </si>
  <si>
    <t>ROJAS TIMARAN JORGE GIRALDO</t>
  </si>
  <si>
    <t>REGISTRO FAC. NO.FV253, CORRESPONDE A SERVICIO DE TRANSMISION VIA STREAMIG CON DOS CAMARAS CON IMPRESOSRA FUNCIONAL, EVENTO PRIVADO No.3295 DE LA DIRECCION NACIONAL DE DERECHOS DE AUTOR, OPERACION COMERCIAL HOTEL MORASURCO - OPERACION COMERCIAL HOTEL MORASURCO - TURNARINO LTDA</t>
  </si>
  <si>
    <t>REGISTRO FAC. NO.DSHM - 797, CORRESPONDIENTE A PRESTACION DE SERVICIOS PROFESIONALES DE APOYO A AL GESTION, PARA DISEÑO E IMPLEMENTACION DE ESTRATEGIAS DE COMUNICACION, ASI COMO APOYO A LAS AREAS DE ADMINISTRACION COMERCIAL EN LOS DIFERENTES EVENTOS DE PROMOCION Y DIFUSION DE LOS SERVICIOS DE LOS ESTABLECIMIENTOS COMERCIALES DE LA ENTIDAD, CORRESPONDIENTE AL MES DE NOVIEMBRE DE 2022, OPERACION COMERCIAL TURNARINO LTDA.</t>
  </si>
  <si>
    <t>REGISTRO FAC. No.FE - 2147, CONTRATO NO.202200005 POR PRESTACION DE SERVICIOS PARA LOS SERVICIOS DE CAPACITACION, SOPORTE TECNICO Y ACTUALIZACION PERIODO 2022, EN EL SOFTWARE COMPUCONTA DE CONFORMIDAD CON EL ALCANCE , LAS OBLIGACIONES ESPECIFICAS, CUOTA 3 DE 3, OPERACION CONTABLE HOTEL MORASURCO - TURNARINO LTDA</t>
  </si>
  <si>
    <t>IPS OCUPSALUD SST SAS</t>
  </si>
  <si>
    <t>REGISTRO FAC. NO.2672, CORRESPONDIENTE A SERVICIOS DE EVALUACION MEDICO OCUPACIONAL, OPERACION COMERCIAL HOTEL MORASURCO, TURNARINO LTDA.</t>
  </si>
  <si>
    <t>LOPEZ CHAVEZ JUAN MANUEL</t>
  </si>
  <si>
    <t>REGISTRO FAC. NO.928, CORRESPONDIENTE A CONSULTORIA E IMPLEMENTACION Y MANTENIMIENTO DEL SISTEMA DE GESTION DE SEGURIDAD Y SALUD EN EL TRABAJO OPERACION COMERCIAL TURNARINO LTDA</t>
  </si>
  <si>
    <t>REGISTRO FAC. NO.DSHM - 925, POR CONCEPTO DE SERVICIOS DE APOYO A LA GESTION EN LAS DIFERENTES ACTIVIDADES DE GERENCIA; CORRESPONDIENTE AL MES DE DICIEMBRE DE 2022 - OPERACION TURNARIÑO LTDA.,</t>
  </si>
  <si>
    <t>REGISTRO FAC. NO.DSHM - 924, POR CONCEPTO DE SERVICIOS PROFESIONALES DE APOYO AL AREA JURÍDICA Y AL DESARROLLO DE LAS ACTIVIDADES LEGALES DE LA ENTIDAD; CORRESPONDIENTE AL MES DE DICIEMBRE DE 2022 - OPERACION TURNARIÑO LTDA.</t>
  </si>
  <si>
    <t>REGISTRO FAC. No.DSHM - 929, CORRESPONDE SERVICIOS PROFESIONALES COMO REVISOR FISCAL DURANTE EL MES DE DICIEMBRE DE 2022 - ESTABLECIMIENTOS COMERCIALES HOTEL MORASURCO Y HOTEL SINDAMANOY - OPERACION COMERCIAL TURNARINO LTDA,</t>
  </si>
  <si>
    <t>REGISTRO FAC. NO.DSHM - 961, CORRESPONDIENTE A PRESTACION DE SERVICIOS PROFESIONALES DE APOYO A AL GESTION, PARA DISEÑO E IMPLEMENTACION DE ESTRATEGIAS DE COMUNICACION, ASI COMO APOYO A LAS AREAS DE ADMINISTRACION COMERCIAL EN LOS DIFERENTES EVENTOS DE PROMOCION Y DIFUSION DE LOS SERVICIOS DE LOS ESTABLECIMIENTOS COMERCIALES DE LA ENTIDAD, CORRESPONDIENTE AL MES DE DICIEMBRE DE 2022, OPERACION COMERCIAL TURNARINO LTDA.</t>
  </si>
  <si>
    <t>REGISTRO FAC. NO.DSHM - 1207 CORRESPONDE A HONORARIOS EN EJECUCION DEL CONTRATO NO.013-2022, CORRESPONDIENTE A SERVICIOS DE INGENIERO DE SISTEMAS DE LA ENTIDAD CORRESPONDE A JULIO DE 2022, OPERACION COMERCIAL HOTEL MORASURCO - TURNARINO LTDA</t>
  </si>
  <si>
    <t>REGISTRO FAC.NO.DSHM - 1425, CORRESPONDIENTE A SERVICIOS PROFESIONALES PARA EL ACOMPANAMIENTO AREA FINANCIERA ASESORIA EN LA PREPARACION PARA LA PRESENTACION AL CODFIS DEL PRESUPUESTO VIGENCIA 2023, OPERACION COMERCIAL HOTEL MORASURCO - TURNARINO LTDA.</t>
  </si>
  <si>
    <t>SOMEB DE NARIÑO SALUD OCUPACIONAL SAS</t>
  </si>
  <si>
    <t>REGISTRO FAC.NO.FE 8859, CORRESPONDIENTE A EXAMENES MEDICOS OCUPACIONALES DE EGRESO, PARA CONOCER ESTADO DE SALUD DE LOS FUNCIONARIOS RETIRADOS, OPERACION COMERCIAL TURNARINO LTDA.</t>
  </si>
  <si>
    <t xml:space="preserve">OCTUBRE  A  DICIEMBRE  MORASURCO HONORARIOS POR CONSULTORIAS </t>
  </si>
  <si>
    <t>REGISTRO FAC. NO.DSHM - 474, CORRESPONDIENTE A APOYO A LA GESTION FINANCIERA EN EJECUCION Y CONTROL DE PROCESOS DE DEPURACION CONTABLE CONTABLE CORRESPONDIENTE DEL 01 AL 31 DE OCTUBRE DE 2022, OPERACION COMERCIAL HOTEL MORASURCO - TURNARINO LTDA</t>
  </si>
  <si>
    <t>REGISTRO FAC. NO.DSHM - 475, CORRESPONDIENTE A APOYO A LA GESTION CONTABLE EN EL DEPARTAMENTO FINANCIERO EN ACTIVIDADES ENCAMINADAS A LA EJECUCION Y CONTROL DE PROCESOS DE DEPURACION CONTABLE DEL 01 AL 31 DE OCTUBRE DE 2022, OPERACION COMERCIAL HOTEL MORASURCO - TURNARINO LTDA</t>
  </si>
  <si>
    <t>REGISTRO FAC. NO.DSHM - 711, CORRESPONDIENTE A APOYO A LA GESTION FINANCIERA EN EJECUCION Y CONTROL DE PROCESOS DE DEPURACION CONTABLE CONTABLE CORRESPONDIENTE DEL 01 AL 30 DE NOVIEMBRE DE 2022, OPERACION COMERCIAL HOTEL MORASURCO - TURNARINO LTDA</t>
  </si>
  <si>
    <t>REGISTRO FAC. NO.DSHM - 710, CORRESPONDIENTE A APOYO A LA GESTION CONTABLE EN EL DEPARTAMENTO FINANCIERO EN ACTIVIDADES ENCAMINADAS A LA EJECUCION Y CONTROL DE PROCESOS DE DEPURACION CONTABLE DEL 01 AL 30 DE NOVIEMBRE DE 2022, OPERACION COMERCIAL HOTEL MORASURCO - TURNARINO LTDA</t>
  </si>
  <si>
    <t>SIIGO SAS</t>
  </si>
  <si>
    <t>REGISTRO FAC. NO.955952293, CORRESPONDIENTE A ACTIVACION, MANTENIMIENTO, GENERACION DE FACTURA ELECTRONICA Y RENOVACION NOMINA NUBE PRO, OPERACION COMERCIAL TURNARINO LTDA.</t>
  </si>
  <si>
    <t>REGISTRO FAC. NO.FEDE 507, CORRESPONDIENTE A CONEXION SIIGO REMOTO (CLOUD COMPUTING) PARA GENERACION DEL SISTEMA DE FACTURACION ELECTRONICA DE LOS HOTELES MORASURCO Y SINDAMANOY, OPERACION COMERCIAL TURNARINO LTDA</t>
  </si>
  <si>
    <t>REGISTRO FAC. NO.DSHM - 927, CORRESPONDIENTE A APOYO A LA GESTION CONTABLE EN EL DEPARTAMENTO FINANCIERO EN ACTIVIDADES ENCAMINADAS A LA EJECUCION Y CONTROL DE PROCESOS DE DEPURACION CONTABLE DEL 01 AL 31 DE DICIEMBRE DE 2022, OPERACION COMERCIAL HOTEL MORASURCO - TURNARINO LTDA</t>
  </si>
  <si>
    <t>REGISTRO FAC. NO.DSHM - 926, CORRESPONDIENTE A APOYO A LA GESTION FINANCIERA EN EJECUCION Y CONTROL DE PROCESOS DE DEPURACION CONTABLE CONTABLE CORRESPONDIENTE DEL 01 AL 31 DE DICIEMBRE DE 2022, OPERACION COMERCIAL HOTEL MORASURCO - TURNARINO LTDA</t>
  </si>
  <si>
    <t>REGISTRO FAC. NO.FE - 268, CORRESPONDIENTE A CONTRATO NO.2022032, COBRO FINAL DE LA TOMA DE INVENTARIO DE ACTIVOS FIJOS, CONTRATO NO.2022031, EQUIVALE AL 60% SOBRE FINALIZACION DEL INVENTARIO FISICO Y CUMPLIMIENTO DEL CRONOGRAMA ESTABLECIDO, OPERACION COMERCIAL TURNARIÑO LTDA</t>
  </si>
  <si>
    <t xml:space="preserve">OCTUBRE -DICIEMBRE  HONORARIOS OPERATIVOS </t>
  </si>
  <si>
    <t>REGISTRO FAC. No.DSHM - 455, CORRESPONDE A SERVICIOS DE OPERACION LOGISTICA Y PRESTAR SERVICIOS DE APOYO A LA GESTION EN EL AREA COMERCIAL, PARA LA EJECUCION , PLANEACION Y FACTURACION CON EL FIN DE GARANTIZAR LA EFICIENCIA Y CELERIDAD EN LA ATENCION DE LOS CONTRATOS INTERADMINISTRATIVOS DE LA SECRETARIA DE PLANEACION 1989, CULTURA Y REGALIAS 1906, CULTURA 2082, CORRESPONDE AL MES DE OCTUBRE DE 2022 - OPERACION COMERCIAL HOTEL MORASURCO - PROMOTORA DE TURISMO DE NARINO.</t>
  </si>
  <si>
    <t>REGISTRO FAC. No.DSHM - 456, CORRESPONDE A SERVICIOS DE OPERACION LOGISTICA Y PRESTAR SERVICIOS DE APOYO A LA GESTION EN EL AREA COMERCIAL, PARA LA EJECUCION , PLANEACION Y FACTURACION CON EL FIN DE GARANTIZAR LA EFICIENCIA Y CELERIDAD EN LA ATENCION EN LA EJECUCION DE LOS CONTRATOS INTERADMINISTRATIVOS, CORRESPONDE AL MES DE OCTUBRE DE 2022 - OPERACION COMERCIAL HOTEL MORASURCO - PROMOTORA DE TURISMO DE NARINO</t>
  </si>
  <si>
    <t>REGISTRO FAC. No.DSHM - 707, CORRESPONDE A SERVICIOS DE OPERACION LOGISTICA Y PRESTAR SERVICIOS DE APOYO A LA GESTION EN EL AREA COMERCIAL, PARA LA EJECUCION , PLANEACION Y FACTURACION CON EL FIN DE GARANTIZAR LA EFICIENCIA Y CELERIDAD EN LA ATENCION DE LOS CONTRATOS INTERADMINISTRATIVOS DE LA SECRETARIA DE PLANEACION 1989, CULTURA Y REGALIAS 1906, CULTURA 2082, CORRESPONDE AL MES DE NOVIEMBRE DE 2022 - OPERACION COMERCIAL HOTEL MORASURCO - PROMOTORA DE TURISMO DE NARINO.</t>
  </si>
  <si>
    <t>REGISTRO FAC. No.DSHM - 715, CORRESPONDE A SERVICIOS DE OPERACION LOGISTICA Y PRESTAR SERVICIOS DE APOYO A LA GESTION EN EL AREA COMERCIAL, PARA LA EJECUCION , PLANEACION Y FACTURACION CON EL FIN DE GARANTIZAR LA EFICIENCIA Y CELERIDAD EN LA ATENCION EN LA EJECUCION DE LOS CONTRATOS INTERADMINISTRATIVOS, CORRESPONDE AL MES DE NOVIEMBRE DE 2022 - OPERACION COMERCIAL HOTEL MORASURCO - PROMOTORA DE TURISMO DE NARINO</t>
  </si>
  <si>
    <t>REGISTRO FAC. No.DSHM - 922, CORRESPONDE A SERVICIOS DE OPERACION LOGISTICA Y PRESTAR SERVICIOS DE APOYO A LA GESTION EN EL AREA COMERCIAL, PARA LA EJECUCION , PLANEACION Y FACTURACION CON EL FIN DE GARANTIZAR LA EFICIENCIA Y CELERIDAD EN LA ATENCION DE LOS CONTRATOS INTERADMINISTRATIVOS DE LA SECRETARIA DE PLANEACION 1989, CULTURA Y REGALIAS 1906, CULTURA 2082, CORRESPONDE AL MES DE DICIEMBRE DE 2022 - OPERACION COMERCIAL HOTEL MORASURCO - PROMOTORA DE TURISMO DE NARINO.</t>
  </si>
  <si>
    <t>REGISTRO FAC. No.DSHM - 923, CORRESPONDE A SERVICIOS DE OPERACION LOGISTICA Y PRESTAR SERVICIOS DE APOYO A LA GESTION EN EL AREA COMERCIAL, PARA LA EJECUCION , PLANEACION Y FACTURACION CON EL FIN DE GARANTIZAR LA EFICIENCIA Y CELERIDAD EN LA ATENCION EN LA EJECUCION DE LOS CONTRATOS INTERADMINISTRATIVOS, CORRESPONDE AL MES DE DICIEMBRE DE 2022 - OPERACION COMERCIAL HOTEL MORASURCO - PROMOTORA DE TURISMO DE NARINO</t>
  </si>
  <si>
    <t>REGISTRO FAC. NO.DSHM - 1211 CORRESPONDE A HONORARIOS EN EJECUCION DEL CONTRATO NO.035-2022, CORRESPONDIENTE A SERVICIOS DE INGENIERO DE SISTEMAS DE LA ENTIDAD CORRESPONDE A DICIEMBRE DE 2022, OPERACION COMERCIAL HOTEL MORASURCO - TURNARINO LTDA</t>
  </si>
  <si>
    <t>REGISTRO FAC. NO.DSHM - 1208 CORRESPONDE A HONORARIOS EN EJECUCION DEL CONTRATO NO.035-2022, CORRESPONDIENTE A SERVICIOS DE INGENIERO DE SISTEMAS DE LA ENTIDAD CORRESPONDE AGOSTO DE 2022, OPERACION COMERCIAL HOTEL MORASURCO - TURNARINO LTDA</t>
  </si>
  <si>
    <t>REGISTRO FAC. NO.DSHM - 1209 CORRESPONDE A HONORARIOS EN EJECUCION DEL CONTRATO NO.035-2022, CORRESPONDIENTE A SERVICIOS DE INGENIERO DE SISTEMAS DE LA ENTIDAD CORRESPONDE A OCTUBRE DE 2022, OPERACION COMERCIAL HOTEL MORASURCO - TURNARINO LTDA</t>
  </si>
  <si>
    <t>REGISTRO FAC. NO.DSHM - 1210 CORRESPONDE A HONORARIOS EN EJECUCION DEL CONTRATO NO.035-2022, CORRESPONDIENTE A SERVICIOS DE INGENIERO DE SISTEMAS DE LA ENTIDAD CORRESPONDE A NOVIEMBRE DE 2022, OPERACION COMERCIAL HOTEL MORASURCO - TURNARINO LTDA</t>
  </si>
  <si>
    <t>REGISTRO FAC. NO.DSHM - 1212 CORRESPONDE A HONORARIOS EN EJECUCION DEL CONTRATO NO.035-2022, CORRESPONDIENTE A SERVICIOS DE INGENIERO DE SISTEMAS DE LA ENTIDAD CORRESPONDE A SEPTIEMBRE DE 2022, OPERACION COMERCIAL HOTEL MORASURCO - TURNARINO LTDA</t>
  </si>
  <si>
    <t>HIDALGO JOJOA HELMER ANDRES</t>
  </si>
  <si>
    <t>REGISTRO FAC. No.DSHS - 57, CORRESPONDIENTE A PRESENTACION MUSICAL PARA ATENCION DEL EVENTO DE LA CENA DE SAN SILVESTRE , OPERACION COMERCIAL HOTEL SINDAMANOY - TURNARINO LTDA.</t>
  </si>
  <si>
    <t>ORDOÑEZ GALARRAGA ANGEL DARIO</t>
  </si>
  <si>
    <t>COMPRA DE SUMINISTROS MOUSE, BASE PORTÁTIL, HUELLERO - Orden de compra Hotel Morasurco 2022000379</t>
  </si>
  <si>
    <t>COMPRA DE ELEMENTOS DE PAPELERIA PARA OPERACIÓN COMERCIAL HM, SEGÚN FAC No. FE 67306 - Orden de compra Hotel Morasurco 2022000401</t>
  </si>
  <si>
    <t>GRAFICOLOR PASTO S.A.S.</t>
  </si>
  <si>
    <t>COMPRA DE CARTULINAS PARA OPERACIÓN COMERCIAL HS, SEGÚN FAC No. GRAF 414- Orden de compra Hotel Sindamanoy 2022000185</t>
  </si>
  <si>
    <t>VILLARREAL ZUNIGA DIANA ALEJANDRA</t>
  </si>
  <si>
    <t>REGISTRO RESOLUCION No.074, LIQUIDACION DE PRESTACIONES SOCIALES POR EL PERIODO ENERO 01 DE 2022 A SEPTIEMBRE 15 DE 2022, C.P.1692 - OPERACION COMERCIAL TURNARINO LTDA,</t>
  </si>
  <si>
    <t>REGISTRO RESOLUCION No.084, LIQUIDACION DE PRESTACIONES SOCIALES POR EL PERIODO OCTUBRE 01 DE 2022 A SEPTIEMBRE 30 DE 2022, C.P.1976 - OPERACION COMERCIAL TURNARINO LTDA,</t>
  </si>
  <si>
    <t>LIQUIDACION DEFINITIVA DE PRESTACIONES LABORALES, CORRESPONDIENTE AL PERIODO COMPRENDIDO ENTRE EL 12 DE ENERO DE 2022 AL 31 DE ENERO DE 2022</t>
  </si>
  <si>
    <t>REGISTRO LIQUIDACION DE PRESTACIONES SOCIALES DEFINITIVAS POR EL PERIODO 28 DE JUNIO AL 31 DE DICIEMBRE 31 DE 2022 - OPERACION COMERCIAL TURNARINO LTDA</t>
  </si>
  <si>
    <t>REGISTRO LIQUIDACION DE PRESTACIONES SOCIALES POR EL PERIODO 01 DE JULIO AL 31 DE DICIEMBRE 31 DE 2022 - OPERACION COMERCIAL TURNARINO LTDA</t>
  </si>
  <si>
    <t>POTOSI PORTILLO DAYANA MARCELA</t>
  </si>
  <si>
    <t>REGISTRO LIQUIDACION DE PRESTACIONES SOCIALES POR EL PERIODO 01 DE NOVIEMBRE DE 2022 AL 31 DE DICIEMBRE 31 DE 2022 - OPERACION COMERCIAL TURNARINO LTDA</t>
  </si>
  <si>
    <t>REGISTRO LIQUIDACION DE PRESTACIONES SOCIALES POR EL PERIODO 01 DE JULIO DE 2022 AL 31 DE DICIEMBRE 31 DE 2022 - OPERACION COMERCIAL TURNARINO LTDA</t>
  </si>
  <si>
    <t>REGISTRO LIQUIDACION DE PRESTACIONES SOCIALES POR EL PERIODO 29 DE SEPTIEMBRE DE 2022 AL 31 DE DICIEMBRE 31 DE 2022 - OPERACION COMERCIAL TURNARINO LTDA</t>
  </si>
  <si>
    <t>CHAÑAG ELIA DEL CARMEN</t>
  </si>
  <si>
    <t>REGISTRO LIQUIDACION DE PRESTACIONES SOCIALES POR EL PERIODO 16 DE FEBRERO DE 2022 AL 31 DE DICIEMBRE 31 DE 2022 - OPERACION COMERCIAL TURNARINO LTDA</t>
  </si>
  <si>
    <t>REGISTRO LIQUIDACION DE PRESTACIONES SOCIALES POR EL PERIODO 1 DE ENERO DE 2022 AL 31 DE DICIEMBRE 31 DE 2022 - OPERACION COMERCIAL TURNARINO LTDA</t>
  </si>
  <si>
    <t>REGISTRO LIQUIDACION DE PRESTACIONES SOCIALES POR EL PERIODO 28 DE JUNIO DE 2022 AL 31 DE DICIEMBRE 31 DE 2022 - OPERACION COMERCIAL TURNARINO LTDA</t>
  </si>
  <si>
    <t>REGISTRO LIQUIDACION DE PRESTACIONES SOCIALES POR EL PERIODO 01 DE JULIO DE 2022 AL 31 DE DICIEMBRE 31 DE 2022 - OPERACION COMERCIAL T</t>
  </si>
  <si>
    <t>LOPEZ ROJAS YEFERSON</t>
  </si>
  <si>
    <t>REGISTRO LIQUIDACION DE PRESTACIONES SOCIALES POR EL PERIODO 01 DE ABRIL DE 2022 AL 31 DE DICIEMBRE 31 DE 2022 - OPERACION COMERCIAL T</t>
  </si>
  <si>
    <t>REGISTRO LIQUIDACION DE PRESTACIONES SOCIALES POR EL PERIODO 01 DE ENERO DE 2022 AL 31 DE DICIEMBRE 31 DE 2022 - OPERACION COMERCIAL HOTEL MORASURCO - TURNARINO LTDA.</t>
  </si>
  <si>
    <t>FLOREZ CHAÑA LEYDI JOHANA</t>
  </si>
  <si>
    <t>REGISTRO LIQUIDACION DE PRESTACIONES SOCIALES POR EL PERIODO 01 DEJULIO DE 2022 AL 31 DE DICIEMBRE DE 2022 - OPERACION COMERCIAL TURNARINO LTDA</t>
  </si>
  <si>
    <t>REGISTRO LIQUIDACION DE PRESTACIONES SOCIALES POR EL PERIODO 01 DE ENERO DE 2022 AL 31 DE DICIEMBRE DE 2022 - OPERACION COMERCIAL TURNARINO LTDA</t>
  </si>
  <si>
    <t xml:space="preserve">VACACIONES OPERATIVO </t>
  </si>
  <si>
    <t>JOJOA PAZ PAULA ANDREA</t>
  </si>
  <si>
    <t>REGISTRO RESOLUCION No.077, LIQUIDACION DE PRESTACIONES SOCIALES POR EL PERIODO ENERO 01 DE 2022 A SEPTIEMBRE 30 DE 2022, C.P.1690 - OPERACION COMERCIAL TURNARINO LTDA,</t>
  </si>
  <si>
    <t>TIMARAN BURGOS NATALIA JANITH</t>
  </si>
  <si>
    <t>REGISTRO RESOLUCION No.080, LIQUIDACION DE PRESTACIONES SOCIALES POR EL PERIODO OCTUBRE 01 DE 2022 A OCTUBRE 10 DE 2022, C.P.1817 - OPERACION COMERCIAL TURNARINO LTDA,</t>
  </si>
  <si>
    <t>REGISTRO LIQUIDACION DE PRESTACIONES SOCIALES DEFINITIVAS POR EL PERIODO 01 DE ENERO A 31 DE DICIEMBRE 31 DE 2022 - OPERACION COMERCIAL TURNARINO LTDA</t>
  </si>
  <si>
    <t>ANDRADE TORRES EDILMA</t>
  </si>
  <si>
    <t>REGISTRO LIQUIDACION DE PRESTACIONES SOCIALES POR EL PERIODO 04 DE ENERO AL 31 DE DICIEMBRE 31 DE 2022 - OPERACION COMERCIAL TURNARINO LTDA</t>
  </si>
  <si>
    <t>REGISTRO LIQUIDACION DE PRESTACIONES SOCIALES POR EL PERIODO 29 DE JUNIO DE 2022 AL 31 DE DICIEMBRE 31 DE 2022 - OPERACION COMERCIAL TURNARINO LTDA</t>
  </si>
  <si>
    <t>REGISTRO LIQUIDACION DE PRESTACIONES SOCIALES POR EL PERIODO 28 DE JUNIO DE 2022 AL 31 DE DICIEMBRE 31 DE 2022 - OPERACION COMERCIAL HOTEL MORASURCO - TURNARINO LTDA.</t>
  </si>
  <si>
    <t>HURTADO GEORGE CRISTIAN EDUARDO</t>
  </si>
  <si>
    <t>REGISTRO LIQUIDACION DE PRESTACIONES SOCIALES POR EL PERIODO 11 DE OCTUBRE DE 2022 AL 31 DE DICIEMBRE 31 DE 2022 - OPERACION COMERCIAL HOTEL MORASURCO - TURNARINO LTDA.</t>
  </si>
  <si>
    <t>REGISTRO LIQUIDACION DE PRESTACIONES SOCIALES POR EL PERIODO 03 DE AGOSTO DE 2022 AL 31 DE DICIEMBRE 31 DE 2022 - OPERACION COMERCIAL TURNARINO LTDA</t>
  </si>
  <si>
    <t>REGISTRO LIQUIDACION DE PRESTACIONES SOCIALES POR EL PERIODO 29 DE ENERO DE 2022 AL 31 DE DICIEMBRE DE 2022 - OPERACION COMERCIAL TURNARINO LTDA</t>
  </si>
  <si>
    <t>LOPEZ PORTILLA JESSICA MARCELA</t>
  </si>
  <si>
    <t>REGISTRO LIQUIDACION DE PRESTACIONES SOCIALES POR EL PERIODO 16 DE FEBRERO DE 2022 AL 31 DE DICIEMBRE DE 2022 - OPERACION COMERCIAL TURNARINO LTDA</t>
  </si>
  <si>
    <t>MAFLA JURADO SANDRA MILENA</t>
  </si>
  <si>
    <t>REGISTRO LIQUIDACION DE PRESTACIONES SOCIALES POR EL PERIODO 12 DE SEPTEIMBRE DE 2022 AL 31 DE DICIEMBRE DE 2022 - OPERACION COMERCIAL TURNARINO LTDA</t>
  </si>
  <si>
    <t>GUERRERO GARCIA SILVANA VANESSA</t>
  </si>
  <si>
    <t>REGISTRO LIQUIDACION DE PRESTACIONES SOCIALES POR EL PERIODO 01 DE JULIO DE 2022 AL 31 DE DICIEMBRE DE 2022 - OPERACION COMERCIAL TURNARINO LTDA</t>
  </si>
  <si>
    <t>VACACIONES FUNCIONAMIENTO</t>
  </si>
  <si>
    <t>REGISTRO DE FACTURA NO.44077212 CODIGO INTERNO CE-215954 PERIODO DEL 22 DE DICIEMBRE A 23 DE ENERO DE 2023, REFERENCIA DE PAGO NO.92873013 PARA OPERACIÓN CCIAL HOTEL MORASURCO DE PROPIEDAD DE TURNARIÑO LTDA,</t>
  </si>
  <si>
    <t>REGISTRO DE FACTURA NO.44690417 CODIGO INTERNO CE-215954 PERIODO DEL 23 DE ENERO DE 2023 A 20 DE FEBRERO DE 2023, REFERENCIA DE PAGO NO.94140816 PARA OPERACIÓN CCIAL HOTEL MORASURCO DE PROPIEDAD DE TURNARIÑO LTDA.</t>
  </si>
  <si>
    <t>REGISTRO DE FACTURA NO.45146702 CODIGO INTERNO CE-215954 PERIODO DEL 20 DE FEBRERO DE 2023 A 23 DE MARZO DE 2023, REFERENCIA DE PAGO NO.94658471 PARA OPERACIÓN CCIAL HOTEL MORASURCO DE PROPIEDAD DE TURNARIÑO LTDA.</t>
  </si>
  <si>
    <t>REGISTRO DE FACTURA NO.43749458, CODIGO INTERNO CE-1071403 PERIODO DEL 05 DE ENERO A 07 DE FEBRERO DE 2023, REFERENCIA DE PAGO NO.93222917 PARA OPERACIÓN CCIAL HOTEL SINDAMANOY DE PROPIEDAD DE TURNARIÑO LTDA.</t>
  </si>
  <si>
    <t>FACTURA PENDIENTE PERIODO DEL 08 DE FEBERO AL 08 DE MARZO DE 2023</t>
  </si>
  <si>
    <t>FACTURA PENDIENTE PERIODO DEL 8 DE MARZO AL 8 DE ABRIL DE 2023</t>
  </si>
  <si>
    <t>REGISTRO FAC. 22113692 DEL MES DE ENERO DE 2023, SERVICIO DE SUMINISTRO AGUA PERIODO 03 DE ENERO DE 2023-01 DE FEBRERO DE 2023, CODIGO 2607 - OPERACION HOTEL MORASURCO - TURNARINO LTDA,</t>
  </si>
  <si>
    <t>REGISTRO FAC. 22217005 DEL MES DE FEBRERO DE 2023, SERVICIO DE SUMINISTRO AGUA PERIODO 02 DE FEBRERO DE 2023-02 DE MARZO DE 2023, CODIGO 2607 - OPERACION HOTEL MORASURCO - TURNARINO LTDA,</t>
  </si>
  <si>
    <t>REGISTRO FAC. 22320443 DEL MES DE MARZO DE 2023, SERVICIO DE SUMINISTRO AGUA PERIODO 03 DE MARZO DE 2023-01 DE ABRIL DE 2023, CODIGO 2607 - OPERACION HOTEL MORASURCO - TURNARINO LTDA,</t>
  </si>
  <si>
    <t>REGISTRO FACTURA N0. EC - 250566838 POR CONCEPTO TELEFONIA MOVIL 3156531121 PERIODO 13 DE ENERO DE 2023 A 12 DE FEBRERO DE 2023, REFERENCIA PARA PAGOS 10214494 - OPERACION COMERCIAL HOTEL MORASURCO</t>
  </si>
  <si>
    <t>REGISTRO FAC.NO.R 1009195342 CORRESPONDIENTE A SERVICIO DE INTERNET Y TELEFONIA CORRESPONDIENTE A LOS MESES DE ENERO A FEBRERO DE 2023, OPERACION COMERCIAL HOTEL MORASURCO - TURNARINO LTDA.</t>
  </si>
  <si>
    <t>REGISTRO FACTURA N0. EC - 250687376 POR CONCEPTO TELEFONIA MOVIL 3156531121 PERIODO 13 DE FEBRERO DE 2023 A 12 DE MARZO DE 2023, REFERENCIA PARA PAGOS 10214494 - OPERACION COMERCIAL HOTEL MORASURCO-TURNARINO LTDA.</t>
  </si>
  <si>
    <t>REGISTRO FAC. NO.A-904 POR CONCEPTO DE SERVICIOS DE INSTALACION DE INTERNET PYMES 320M, IP PUBLICA - OPERACION COMERCIAL HOTEL MORASURCO - TURNARINO LTDA.</t>
  </si>
  <si>
    <t>REGISTRO FAC. NO.A-939 POR CONCEPTO DE SERVICIOS DE INSTALACION DE INTERNET PYMES 320M, IP PUBLICA, CORRESPONDIENTE AL MES DE FEBRERO DE 2023 - OPERACION COMERCIAL HOTEL MORASURCO - TURNARINO LTDA.</t>
  </si>
  <si>
    <t>REGISTRO FAC. NO.R 1012455644 CORRESPONDIENTE A SERVICIOS TELEFONIA E INTERNET CORRESPONDIENTE AL MES DE MARZO, PERIODO MARZO 02 A MARZO 31 DE 2023, REF. PARA PAGO 41761038 - OPERACION COMERCIAL HOTEL MORASURCO - PROMOTORA DE TURISMO DE NARINO</t>
  </si>
  <si>
    <t>REGISTRO FAC. NO.A-973 POR CONCEPTO DE SERVICIOS DE INSTALACION DE INTERNET PYMES 320M, IP PUBLICA, CORRESPONDE AL MES DE MARZO DE 2023 - OPERACION COMERCIAL HOTEL MORASURCO - TURNARINO LTDA.</t>
  </si>
  <si>
    <t>REGISTRO FACTURA N0. EC - 250797113 POR CONCEPTO TELEFONIA MOVIL 3156531121 PERIODO 13 DE MARZO DE 2023 A 12 DE ABRIL DE 2023, REFERENCIA PARA PAGOS 10214494 - OPERACION COMERCIAL HOTEL MORASURCO-TURNARINO LTDA.</t>
  </si>
  <si>
    <t>REGISTRO FAC. NO.R 1015891579 CORRESPONDIENTE A SERVICIOS TELEFONIA E INTERNET CORRESPONDIENTE AL MES DE ABRIL, PERIODO ABRIL 01 A ABRIL 30 DE 2023, REF. PARA PAGO 41761038 - OPERACION COMERCIAL HOTEL MORASURCO - PROMOTORA DE TURISMO DE NARINO</t>
  </si>
  <si>
    <t>FACTURA PENDIENTE, FACTURA NUMERO25086577</t>
  </si>
  <si>
    <t>REGISTRO FAC. NO.A-886 POR CONCEPTO DE SERVICIOS DE INTERNET CORRESPONDE AL MES DE ENERO DE 2023 - OPERACION HOTEL SINDAMANOY - TURNARINO LTDA</t>
  </si>
  <si>
    <t>REGISTRO FAC. NO.A-924 POR CONCEPTO DE SERVICIOS DE INTERNET CORRESPONDE AL MES DE FEBRERO DE 2023 - OPERACION HOTEL SINDAMANOY - TURNARINO LTDA</t>
  </si>
  <si>
    <t>REGISTRO FAC. NO.A-958 POR CONCEPTO DE SERVICIOS DE INTERNET CORRESPONDE AL MES DE MARZO DE 2023 - OPERACION HOTEL SINDAMANOY - TURNARINO LTDA</t>
  </si>
  <si>
    <t xml:space="preserve">CABLE HOTEL SINDAMANOY </t>
  </si>
  <si>
    <t>REGISTRO FACTURA NO. R 1003859060 SERVICIO DE TELEVISION, PERIODO DEL 01 AL 31 DE ENERO DE 2023, REFERENCIA DE PAGO NO.34502799, PARA OPERACION CCIAL HOTEL SINDAMANOY - TURNARINO LTDA.</t>
  </si>
  <si>
    <t>REGISTRO FACTURA NO. R 1003859085 SERVICIO DE TELEVISION, PERIODO DEL 01 AL 31 DE ENERO DE 2023, REFERENCIA DE PAGO NO.34503219, PARA OPERACION CCIAL HOTEL SINDAMANOY - TURNARINO LTDA.</t>
  </si>
  <si>
    <t>REGISTRO FACTURA NO. R 1008037966 SERVICIO DE TELEVISION, PERIODO DEL 01 DE ENERO AL 28 DE FEBRERO DE 2023, REFERENCIA DE PAGO NO.34503078, PARA OPERACION CCIAL HOTEL SINDAMANOY - TURNARINO LTDA.</t>
  </si>
  <si>
    <t>REGISTRO FACTURA NO. R 1008037950 SERVICIO DE TELEVISION, PERIODO DEL 01 DE FEBRERO AL 28 DE FEBRERO DE 2023, REFERENCIA DE PAGO NO.34502799, PARA OPERACION CCIAL HOTEL SINDAMANOY - TURNARINO LTDA.</t>
  </si>
  <si>
    <t>REGISTRO FACTURA NO. R 1008038002 SERVICIO DE TELEVISION, PERIODO DEL 01 DE ENERO AL 28 DE FEBRERO DE 2023, REFERENCIA DE PAGO NO.34503342, PARA OPERACION CCIAL HOTEL SINDAMANOY - TURNARINO LTDA.</t>
  </si>
  <si>
    <t>REGISTRO FACTURA NO. R 1008038014 SERVICIO DE TELEVISION, PERIODO DEL 01 DE ENERO AL 28 DE FEBRERO DE 2023, REFERENCIA DE PAGO NO.34503417, PARA OPERACION CCIAL HOTEL SINDAMANOY - TURNARINO LTDA.</t>
  </si>
  <si>
    <t>REGISTRO FACTURA NO. R 1008037977 SERVICIO DE TELEVISION, PERIODO DEL 01 DE FEBRERO AL 28 DE FEBRERO DE 2023, REFERENCIA DE PAGO NO.34503219, PARA OPERACION CCIAL HOTEL SINDAMANOY - TURNARINO LTDA.</t>
  </si>
  <si>
    <t>REGISTRO FACTURA NO. R 1008037990 SERVICIO DE TELEVISION, PERIODO DEL 01 DE FEBRERO AL 28 DE FEBRERO DE 2023, REFERENCIA DE PAGO NO.34503235, PARA OPERACION CCIAL HOTEL SINDAMANOY - TURNARINO LTDA</t>
  </si>
  <si>
    <t>REGISTRO FACTURA NO. R 1011483687 SERVICIO DE TELEVISION, PERIODO DEL 01 DE MARZO AL 31 DE MARZO DE 2023, REFERENCIA DE PAGO NO.34503219, PARA OPERACION CCIAL HOTEL SINDAMANOY - TURNARINO LTDA.</t>
  </si>
  <si>
    <t>REGISTRO FACTURA NO. R 1011483709 SERVICIO DE TELEVISION, PERIODO DEL 01 DE MARZO AL 31 DE MARZO DE 2023, REFERENCIA DE PAGO NO.34503342, PARA OPERACION CCIAL HOTEL SINDAMANOY - TURNARINO LTDA.8</t>
  </si>
  <si>
    <t>REGISTRO FACTURA NO. R 1011483720 SERVICIO DE TELEVISION, PERIODO DEL 01 DE MARZO AL 31 DE MARZO DE 2023, REFERENCIA DE PAGO NO.34503417, PARA OPERACION CCIAL HOTEL SINDAMANOY - TURNARINO LTDA.</t>
  </si>
  <si>
    <t>REGISTRO FACTURA NO. R 1011483673 SERVICIO DE TELEVISION, PERIODO DEL 01 DE MARZO AL 31 DE MARZO DE 2023, REFERENCIA DE PAGO NO.34503078, PARA OPERACION CCIAL HOTEL SINDAMANOY - TURNARINO LTDA.</t>
  </si>
  <si>
    <t>REGISTRO FACTURA NO. R 1011483697 SERVICIO DE TELEVISION, PERIODO DEL 01 DE MARZO AL 31 DE MARZO DE 2023, REFERENCIA DE PAGO NO.34503235, PARA OPERACION CCIAL HOTEL SINDAMANOY - TURNARINO LTDA.</t>
  </si>
  <si>
    <t>REGISTRO FACTURA NO. R 1011483657 SERVICIO DE TELEVISION, PERIODO DEL 01 DE MARZO AL 31 DE MARZO DE 2023, REFERENCIA DE PAGO NO.34502799, PARA OPERACION CCIAL HOTEL SINDAMANOY - TURNARINO LTDA.</t>
  </si>
  <si>
    <t>REGISTRO FACTURA NO. R 1014929096 SERVICIO DE TELEVISION, PERIODO DEL 01 DE ABRIL AL 30 DE ABRIL DE 2023, REFERENCIA DE PAGO NO.34503219, PARA OPERACION CCIAL HOTEL SINDAMANOY - TURNARINO LTDA.</t>
  </si>
  <si>
    <t>REGISTRO FACTURA NO. R 1014929123 SERVICIO DE TELEVISION, PERIODO DEL 01 DE ABRIL AL 30 DE ABRIL DE 2023, REFERENCIA DE PAGO NO.34503342, PARA OPERACION CCIAL HOTEL SINDAMANOY - TURNARINO LTDA.</t>
  </si>
  <si>
    <t>REGISTRO FACTURA NO. R 1014929136 SERVICIO DE TELEVISION, PERIODO DEL 01 DE ABRIL AL 30 DE ABRIL DE 2023, REFERENCIA DE PAGO NO.34503417, PARA OPERACION CCIAL HOTEL SINDAMANOY - TURNARINO LTDA.</t>
  </si>
  <si>
    <t>REGISTRO FACTURA NO. R 1014929082 SERVICIO DE TELEVISION, PERIODO DEL 01 DE ABDRIL AL 30 DE ABRIL DE 2023, REFERENCIA DE PAGO NO.34503078, PARA OPERACION CCIAL HOTEL SINDAMANOY - TURNARINO LTDA.</t>
  </si>
  <si>
    <t>REGISTRO FACTURA NO. R 1014929110 SERVICIO DE TELEVISION, PERIODO DEL 01 DE ABRIL AL 30 DE ABRIL DE 2023, REFERENCIA DE PAGO NO.34503235, PARA OPERACION CCIAL HOTEL SINDAMANOY - TURNARINO LTDA.</t>
  </si>
  <si>
    <t>REGISTRO FACTURA NO. R 1014929069 SERVICIO DE TELEVISION, PERIODO DEL 01 DE ABRIL AL 30 DE ABRIL DE 2023, REFERENCIA DE PAGO NO.34502799, PARA OPERACION CCIAL HOTEL SINDAMANOY - TURNARINO LTDA.</t>
  </si>
  <si>
    <t>COMPRA DE GAS PARA OPERACIÓN COMERCIAL HM SEGÚN FACTURA FEVP-77189</t>
  </si>
  <si>
    <t>COMPRA DE GAS PARA OPERACIÓN COMERCIAL HM SEGÚN FACTURA FEVP-77385 - FECHA 18/01/2023</t>
  </si>
  <si>
    <t>COMPRA DE GAS PARA OPERACIÓN COMERCIAL HM SEGÚN FACTURA FEVP-80467 FECHA 16/02/2023</t>
  </si>
  <si>
    <t>COMPRA DE GAS PARA OPERACION COMERCIAL HM SEGUN FACTURA No FEVP-80495 FECHA 16/02/2023</t>
  </si>
  <si>
    <t>COMPRA DE GAS PARA OPERACION COMERCIAL HM SEGUN FACTURA No FEVP-83369 FECHA 07/03/2023</t>
  </si>
  <si>
    <t>COMPRA DE GAS PARA OPERACION COMERCIAL HM SEGUN FACTURA No FEVP-83898 FECHA 21/03/2023</t>
  </si>
  <si>
    <t>COMPRA DE GAS PARA OPERACION COMERCIAL HM SEGUN FACTURA No FEVP-83897 FECHA 21/03/2023</t>
  </si>
  <si>
    <t>COMPRA DE GAS PARA OPERACIÓN COMERCIAL HM, SEGÚN FAC FEVP-77130</t>
  </si>
  <si>
    <t>COMPRA DE GAS PARA OPERACIÓN COMERCIAL HM SEGÚN FACTURA FEVP 78046</t>
  </si>
  <si>
    <t>COMPRA DE GAS PARA OPERACION COMERCIAL HS SEGUN FACTURA No FEVP-81258 FECHA 22/02/2023</t>
  </si>
  <si>
    <t>COMPRA DE GAS PARA OPERACION COMERCIAL HS SEGUN FACTURA No FEVP-83371 FECHA 07/03/2023</t>
  </si>
  <si>
    <t>COMPRA DE GAS PARA OPERACION COMERCIAL HS SEGUN FACTURA No FEVP-83771 FECHA 17/03/2023</t>
  </si>
  <si>
    <t>COMPRA DE GAS PARA OPERACION COMERCIAL HS SEGUN FACTURA No FEVP 86219 FECHA DE DESCARGUE 01/02/2023</t>
  </si>
  <si>
    <t>ENERGIA HOTEL SINDAMANOY  ENERO A MARZO DE 2023</t>
  </si>
  <si>
    <t>ENERGIA HOTEL MORASURCO  ENERO A MARZO 2023</t>
  </si>
  <si>
    <t>ACUEDUCTO  HOTEL MORASURCO ENERO A MARZO DE 2023</t>
  </si>
  <si>
    <t>LINEAS CELULARES, TELEFONO E INTERNET HOTEL MORASURCO ENERO A MARZO  DE 2023</t>
  </si>
  <si>
    <t>LINEAS CELULARES, TELEFONO E INTERNET HOTEL SINDAMANOY  ENERO A MARZO DE 2023</t>
  </si>
  <si>
    <t>CABLE HOTEL SINDAMANOY  ENERO A MARZO DE 2023</t>
  </si>
  <si>
    <t>GAS HOTEL MORASURCO   ENERO A  MARZO DE 2023</t>
  </si>
  <si>
    <t>GAS HOTEL SINDAMANOY  ENERO A MARZO DE 2023</t>
  </si>
  <si>
    <t>REGISTRO FAC. NO.DSHM - 1484, CORRESPONDIENTE A PRESTACION DE SERVICIOS PROFESIONALES DE APOYO A AL GESTION, PARA DISEÑO E IMPLEMENTACION DE ESTRATEGIAS DE COMUNICACION, ASI COMO APOYO A LAS AREAS DE ADMINISTRACION COMERCIAL EN LOS DIFERENTES EVENTOS DE PROMOCION Y DIFUSION DE LOS SERVICIOS DE LOS ESTABLECIMIENTOS COMERCIALES DE LA ENTIDAD, CORRESPONDIENTE AL MES DE ENERO DE 2023 DEL 17 AL 31, OPERACION COMERCIAL TURNARINO LTDA.</t>
  </si>
  <si>
    <t>REGISTRO FAC.NO.2818 CORRESPONDIENTE A REALIZACION DE EXAMENES MEDICOS OCUPACIONALES DE EGRESO Y DE INGRESO, OPERACION COMERCIAL HOTEL MORASURCO - TURNARINO LTDA.</t>
  </si>
  <si>
    <t>REGISTRO FAC. NO.DSHM - 1476, POR CONCEPTO DE SERVICIOS PROFESIONALES DE APOYO AL AREA JURÍDICA Y AL DESARROLLO DE LAS ACTIVIDADES LEGALES DE LA ENTIDAD; CORRESPONDIENTE AL MES DE ENERO DE 2023 - OPERACION TURNARIÑO LTDA.</t>
  </si>
  <si>
    <t>REGISTRO FAC. NO.DSHM - 1479, POR CONCEPTO DE SERVICIOS DE APOYO A LA GESTION EN LAS DIFERENTES ACTIVIDADES DE GERENCIA; CORRESPONDIENTE AL MES DE ENERO DE 2023 - OPERACION TURNARIÑO LTDA.,</t>
  </si>
  <si>
    <t>PIANDA MEJIA HERMES ANDRES</t>
  </si>
  <si>
    <t>REGISTRO FAC. No. 1474 POR CONCEPTO DE SERVICIOS PROFESIONALES INGENIERO DE SISTEMAS CORRESPONDIENTE AL MES DE ENERO DE 2023-OPERACION COMERCIAL HOTEL MORASURCO - TURNARINO LTDA.</t>
  </si>
  <si>
    <t>REGISTRO FAC. NO.DSHM - 1480, PRESTAR LOS SERVICIOS DE APOYO A LA GESTION A LAS AREAS DE AUDITORIA, REALIZANDO UNA REVISIÓN Y ANALISIS DETALLADO DE LOS MOVIMIENTOS DIARIOS DE LOS ESTABLECIMIENTOS DE COMERCIO HOTEL MORASURCO Y HOTEL SINDAMANOY CORRESPONDE AL MES DE ENERO DE 2023, OPERACION COMERCIAL TURNARINO LTDA</t>
  </si>
  <si>
    <t>REGISTRO FAC. No.DSHM - 1503, CORRESPONDE SERVICIOS PROFESIONALES COMO REVISOR FISCAL DURANTE EL MES DE ENERO DE 2022 - ESTABLECIMIENTOS COMERCIALES HOTEL MORASURCO Y HOTEL SINDAMANOY - OPERACION COMERCIAL TURNARINO LTDA,</t>
  </si>
  <si>
    <t>REGISTRO FAC. NO.DSHM - 1570 POR CONCEPTO DE SERVICIOS DE APOYO A LA GESTION EN LAS DIFERENTES ACTIVIDADES DE GERENCIA; CORRESPONDIENTE AL MES DE FEBRERO DE 2023 - OPERACION TURNARIÑO LTDA.,</t>
  </si>
  <si>
    <t>REGISTRO FAC. No.DSHM - 1575 POR CONCEPTO DE SERVICIOS PROFESIONALES INGENIERO DE SISTEMAS CORRESPONDIENTE AL MES DE FEBRERO DE 2023-OPERACION COMERCIAL HOTEL MORASURCO - TURNARINO LTDA.</t>
  </si>
  <si>
    <t>REGISTRO FAC. NO.DSHM - 1574 POR CONCEPTO DE SERVICIOS PROFESIONALES DE APOYO AL AREA JURÍDICA Y AL DESARROLLO DE LAS ACTIVIDADES LEGALES DE LA ENTIDAD; CORRESPONDIENTE AL MES DE FEBRERO DE 2023 - OPERACION TURNARIÑO LTDA.</t>
  </si>
  <si>
    <t>REGISTRO FAC. NO.FE - 2259, CONTRATO DE PRESTACION DE SERVICIOS NO.012 - 2023 POR PRESTACION DE SERVICIOS PARA LOS SERVICIOS DE CAPACITACION, SOPORTE TECNICO Y ACTUALIZACION PERIODO 2023, EN EL SOFTWARE COMPUCONTA DE CONFORMIDAD CON EL ALCANCE , LAS OBLIGACIONES ESPECIFICAS, CUOTA 1 DE 3, OPERACION CONTABLE HOTEL MORASURCO - TURNARINO LTDA</t>
  </si>
  <si>
    <t>REGISTRO FAC. NO.2945, CORRESPONDIENTE A SERVICIOS DE EVALUACION MEDICO OCUPACIONAL, OPERACION COMERCIAL HOTEL MORASURCO, TURNARINO LTDA.</t>
  </si>
  <si>
    <t>REGISTRO FAC. No.DSHM - 1653, CORRESPONDE SERVICIOS PROFESIONALES COMO REVISOR FISCAL DURANTE EL MES DE FEBRERO DE 2022 - ESTABLECIMIENTOS COMERCIALES HOTEL MORASURCO Y HOTEL SINDAMANOY - OPERACION COMERCIAL TURNARINO LTDA,</t>
  </si>
  <si>
    <t>REGISTRO FAC. NO.DSHM - 1688 POR CONCEPTO DE SERVICIOS DE APOYO A LA GESTION EN LAS DIFERENTES ACTIVIDADES DE GERENCIA; CORRESPONDIENTE AL MES DE MARZO DE 2023 - OPERACION TURNARIÑO LTDA.,</t>
  </si>
  <si>
    <t>REGISTRO FAC. NO.DSHM - 1692 POR CONCEPTO DE SERVICIOS PROFESIONALES DE APOYO AL AREA JURÍDICA Y AL DESARROLLO DE LAS ACTIVIDADES LEGALES DE LA ENTIDAD; CORRESPONDIENTE AL MES DE MARZO DE 2023 - OPERACION TURNARIÑO LTDA.</t>
  </si>
  <si>
    <t>REGISTRO FAC. No.DSHM - 1700 POR CONCEPTO DE SERVICIOS PROFESIONALES INGENIERO DE SISTEMAS CORRESPONDIENTE AL MES DE MARZO DE 2023-OPERACION COMERCIAL HOTEL MORASURCO - TURNARINO LTDA.</t>
  </si>
  <si>
    <t>REGISTRO FAC. No.DSHM - 1710, CORRESPONDE SERVICIOS PROFESIONALES COMO REVISOR FISCAL DURANTE EL MES DE MARZO DE 2022 - ESTABLECIMIENTOS COMERCIALES HOTEL MORASURCO Y HOTEL SINDAMANOY - OPERACION COMERCIAL TURNARINO LTDA,</t>
  </si>
  <si>
    <t>HONORARIOS   PROFESIONALES Y TECNICOS - ADMINISTRATIVOS  ENERO A MARZO DE 2023</t>
  </si>
  <si>
    <t>HONORARIOS POR CONSULTORIAS  ENERO A MARZO DE 2023</t>
  </si>
  <si>
    <t>REGISTRO FAC.NO.FERE 131 CORRESPONDIENTE A EMPLEMENTACION MODULO DE PEDIDOS Y FORMATOS EXCEL CON CAMPOS DIGITOS, PROGRAMADOR SIIGO, AREA RECEPCION , OPERACION COMERCIAL HOTEL MORASURCO - TURNARINO LTDA.</t>
  </si>
  <si>
    <t>REGISTRO FAC. NO.FEDE 565, CORRESPONDIENTE A CONEXION SIIGO REMOTO (CLOUD COMPUTING) PARA GENERACION DEL SISTEMA DE FACTURACION ELECTRONICA DE LOS HOTELES MORASURCO Y SINDAMANOY, OPERACION COMERCIAL TURNARINO LTDA.</t>
  </si>
  <si>
    <t>REGISTRO FAC.NO.FERE 160 CORRESPONDIENTE A HONORARIOS, ASESORIA EN EL PROGRAMA SIIGO PYME CONSULTORIAS - ESTUDIOS, CORRESPONDIENTE A LOS MESES DE ENERO A MARZO DE 2023, OPERACION COMERCIAL TURNARINO LTDA.</t>
  </si>
  <si>
    <t>REGISTRO FAC. NO.94861277, CORRESPONDIENTE A COMPRA PAQUETE DE DOCUMENTOS ELECTRONICOS PYME FE-NE CODIGO 9380002000001, FACTURA ELECTRONICA, OPERACION COMERCIAL HOTEL MORASURCO - TURNARINO LTDA.</t>
  </si>
  <si>
    <t>HONORARIOS OPERATIVOS ENERO A MARZO DE 2023</t>
  </si>
  <si>
    <t>REGISTRO FAC. No.DSHM - 1477, CORRESPONDE A SERVICIOS DE OPERACION LOGISTICA Y PRESTAR SERVICIOS DE APOYO A LA GESTION EN EL AREA COMERCIAL, PARA LA EJECUCION , PLANEACION Y FACTURACION CON EL FIN DE GARANTIZAR LA EFICIENCIA Y CELERIDAD EN LA ATENCION EN LA EJECUCION DE LOS CONTRATOS INTERADMINISTRATIVOS, CORRESPONDE AL MES DE ENERO DE 2023 - OPERACION COMERCIAL HOTEL MORASURCO - PROMOTORA DE TURISMO DE NARINO</t>
  </si>
  <si>
    <t>REGISTRO FAC. No.DSHM - 1478, CORRESPONDE A SERVICIOS DE OPERACION LOGISTICA Y PRESTAR SERVICIOS DE APOYO A LA GESTION EN EL AREA COMERCIAL, PARA LA EJECUCION , PLANEACION Y FACTURACION CON EL FIN DE GARANTIZAR LA EFICIENCIA Y CELERIDAD EN LA ATENCION DE LOS CONTRATOS INTERADMINISTRATIVOS DE LA SECRETARIA DE PLANEACION 1989, CULTURA 2082, CORRESPONDE AL MES DE ENERO DE 2023 - OPERACION COMERCIAL HOTEL MORASURCO - PROMOTORA DE TURISMO DE NARINO.</t>
  </si>
  <si>
    <t>REGISTRO FAC. No.DSHM - 1572 CORRESPONDE A SERVICIOS DE OPERACION LOGISTICA Y PRESTAR SERVICIOS DE APOYO A LA GESTION EN EL AREA COMERCIAL, PARA LA EJECUCION , PLANEACION Y FACTURACION CON EL FIN DE GARANTIZAR LA EFICIENCIA Y CELERIDAD EN LA ATENCION EN LA EJECUCION DE LOS CONTRATOS INTERADMINISTRATIVOS, CORRESPONDE AL MES DE FEBRERO DE 2023 - OPERACION COMERCIAL HOTEL MORASURCO - PROMOTORA DE TURISMO DE NARINO</t>
  </si>
  <si>
    <t>REGISTRO FAC. No.DSHM - 1576 CORRESPONDE A SERVICIOS DE OPERACION LOGISTICA Y PRESTAR SERVICIOS DE APOYO A LA GESTION EN EL AREA COMERCIAL, PARA LA EJECUCION , PLANEACION Y FACTURACION CON EL FIN DE GARANTIZAR LA EFICIENCIA Y CELERIDAD EN LA ATENCION DE LOS CONTRATOS INTERADMINISTRATIVOS DE LA SECRETARIA DE PLANEACION 1989-2022, CULTURA 2082-2022, CORRESPONDE AL MES DE FEBRERO DE 2022 - OPERACION COMERCIAL HOTEL MORASURCO - PROMOTORA DE TURISMO DE NARINO.</t>
  </si>
  <si>
    <t>REGISTRO FAC. NO.DSHM - 1571, PRESTAR LOS SERVICIOS DE APOYO A LA GESTION A LAS AREAS DE AUDITORIA, REALIZANDO UNA REVISIÓN Y ANALISIS DETALLADO DE LOS MOVIMIENTOS DIARIOS DE LOS ESTABLECIMIENTOS DE COMERCIO HOTEL MORASURCO Y HOTEL SINDAMANOY CORRESPONDE AL MES DE FEBRERO DE 2023, OPERACION COMERCIAL TURNARINO LTDA</t>
  </si>
  <si>
    <t>VELAZQUEZ ORDOÑEZ RAY ESTEBAN</t>
  </si>
  <si>
    <t>REGISTRO FAC.NO.DSHM - 1643 CORRESPONDIENTE A SERVICIOS PROFESIONALES PARA HACER EL TRAMITE PARA LA SOLICITUD DE PERMISO DE VERTIMIENTOS DE AGUA, OPERACION COMERCIAL TURNARINO LTDA.</t>
  </si>
  <si>
    <t>REGISTRO FAC. No.DSHM - 1687 CORRESPONDE A SERVICIOS DE OPERACION LOGISTICA Y PRESTAR SERVICIOS DE APOYO A LA GESTION EN EL AREA COMERCIAL, PARA LA EJECUCION , PLANEACION Y FACTURACION CON EL FIN DE GARANTIZAR LA EFICIENCIA Y CELERIDAD EN LA ATENCION DE LOS CONTRATOS INTERADMINISTRATIVOS DE LA SECRETARIA DE PLANEACION 1989-2022, CULTURA 2082-2022, CORRESPONDE AL MES DE MARZO DE 2022 - OPERACION COMERCIAL HOTEL MORASURCO - PROMOTORA DE TURISMO DE NARINO.</t>
  </si>
  <si>
    <t>REGISTRO FAC. No.DSHM - 1697 CORRESPONDE A SERVICIOS DE OPERACION LOGISTICA Y PRESTAR SERVICIOS DE APOYO A LA GESTION EN EL AREA COMERCIAL, PARA LA EJECUCION , PLANEACION Y FACTURACION CON EL FIN DE GARANTIZAR LA EFICIENCIA Y CELERIDAD EN LA ATENCION EN LA EJECUCION DE LOS CONTRATOS INTERADMINISTRATIVOS, CORRESPONDE AL MES DE MARZO DE 2023 - OPERACION COMERCIAL HOTEL MORASURCO - PROMOTORA DE TURISMO DE NARINO</t>
  </si>
  <si>
    <t>REGISTRO LEGALIZACIÓN CAJA MENOR HOTEL MORASURCO, REEMBOLSO No. 002, GASTOS CAJA MENOR VIGENCIA 2023, FACTURA No DE-7429</t>
  </si>
  <si>
    <t>COMPRA DE PAPELERIA PARA OPERACION HOTEL MORASURCO SEGUN FACTURA No GRAF-499 FECHA 27/03/2023</t>
  </si>
  <si>
    <t xml:space="preserve">PAPELERIA Y UTILES -HOTEL MORASURCO ENERO A MARZO </t>
  </si>
  <si>
    <t>PAPELERIA</t>
  </si>
  <si>
    <t xml:space="preserve">HONORARIOS PROFESIONALES Y TECNICOS </t>
  </si>
  <si>
    <t>REGISTRO LIQUIDACION DEFINITIVA DE PRESTACIONES SOCIALES, PERIODO 11 DE OCTUBRE DE 2022 A 31 DE ENERO DE 2023, COMPROMISO PRESUPUESTAL NO.366</t>
  </si>
  <si>
    <t>GETIAL ARTEAGA JOSE ALEXANDER</t>
  </si>
  <si>
    <t>REGISTRO LIQUIDACION DEFINITIVA DE PRESTACIONES SOCIALES, PERIODO 11 DE ENERO DE 2023 A 31 DE ENERO DE 2023, COMPROMISO PRESUPUESTAL NO.371</t>
  </si>
  <si>
    <t>ROSERO CORDOBA MARIO ANDRES</t>
  </si>
  <si>
    <t>REGISTRO LIQUIDACION DEFINITIVA DE PRESTACIONES SOCIALES POR EL PERIODO 09 DE ENERO DE 2023 AL 31 DE ENERO DE 2023 - OPERACION COMERCIAL TURNARINO LTDA, COMPROMISO PRESUPUESTAL 367</t>
  </si>
  <si>
    <t>REGISTRO LIQUIDACION DEFINITIVA DE PRESTACIONES SOCIALES POR EL PERIODO 01 DE ENERO DE 2023 AL 31 DE ENERO DE 2023 - OPERACION COMERCIAL TURNARINO LTDA, COMPROMISO PRESUPUESTAL 368</t>
  </si>
  <si>
    <t>REGISTRO LIQUIDACION DEFINITIVA DE PRESTACIONES SOCIALES, PERIODO 1RO DE ABRIL DE 2022 A 31 DE ENERO DE 2023, COMPROMISO PRESUPUESTAL NO.369</t>
  </si>
  <si>
    <t>REGISTRO LIQUIDACION DEFINITIVA DE PRESTACIONES SOCIALES, PERIODO 01 DE ENERO DE 2023 A 31 DE ENERO DE 2023, COMPROMISO PRESUPUESTAL NO.370</t>
  </si>
  <si>
    <t>REGISTRO LIQUIDACION DEFINITIVA DE PRESTACIONES SOCIALES, PERIODO 16 DE DSEPTIEMBRE DE 2023 A 20 DE FEBRERO DE 2023, COMPROMISO PRESUPUESTAL NO.372</t>
  </si>
  <si>
    <t>AUTORIZACION VIATICOS PARA DESPLAZARSE A LA CIUDAD DE BOGOTA LOS DIAS 21 AL 25 DE FEBRERO DEL 2023 CON EL FIN DE PARTICIPAR EN LA VITRINA TURISTICA ANATO 2023, PARA EL EVENTO MAS IMPORTANTE DE TURISMO EN COLOMBIA , APROBADO SEGUN ACTA NUMERO 001-2023 DEL 20 DE FEBRERO DE 2023</t>
  </si>
  <si>
    <t>FUNCIONAMIENTO</t>
  </si>
  <si>
    <t xml:space="preserve">YAMITH MIRAMAG </t>
  </si>
  <si>
    <t xml:space="preserve">JORGE EDUARDO </t>
  </si>
  <si>
    <t>JOSE ALEXANDER GETIAL</t>
  </si>
  <si>
    <t>OPERATIVO</t>
  </si>
  <si>
    <t>KATHERIN CABRERA</t>
  </si>
  <si>
    <t xml:space="preserve">ELIA CHAÑAG </t>
  </si>
  <si>
    <t>YEFERSON  LOPEZ</t>
  </si>
  <si>
    <t>MARIO ANDRES ROSERO</t>
  </si>
  <si>
    <t>LAURA ORTEGA</t>
  </si>
  <si>
    <t>YENIFER LOPEZ</t>
  </si>
  <si>
    <t xml:space="preserve">VACACIONES PENDIENTES </t>
  </si>
  <si>
    <t xml:space="preserve">GASTOS DE VIAJE </t>
  </si>
  <si>
    <t>ENERGIA HOTEL MORASURCO JULIO - SEPTIEMBRE 2023</t>
  </si>
  <si>
    <t>REGISTRO DE FACTURA NO.46839409 CODIGO INTERNO CE-215954 PERIODO DEL 23 DE MAYO DE 2023 A 22 DE JUNIO DE 2023, REFERENCIA DE PAGO NO.95576769 PARA OPERACIÓN CCIAL HOTEL MORASURCO DE PROPIEDAD DE TURNARIÑO LTDA.</t>
  </si>
  <si>
    <t>REGISTRO DE FACTURA NO.47467906 CODIGO INTERNO CE-215954 PERIODO DEL 22 DE JUNIO DE 2023 A 22 DE JULIO DE 2023, REFERENCIA DE PAGO NO.97375703 PARA OPERACIÓN CCIAL HOTEL MORASURCO DE PROPIEDAD DE TURNARIÑO LTDA.</t>
  </si>
  <si>
    <t>REGISTRO DE FACTURA NO.48021020 CODIGO INTERNO CE-215954 PERIODO DEL 22 DE JULIO DE 2023 A 23 DE AGOSTO DE 2023, REFERENCIA DE PAGO NO.97985469 PARA OPERACIÓN CCIAL HOTEL MORASURCO DE PROPIEDAD DE TURNARIÑO LTDA.</t>
  </si>
  <si>
    <t>TOTAL ENERGIA HOTEL MORASURCO</t>
  </si>
  <si>
    <t>REGISTRO DE FACTURA NO.46607548 CODIGO INTERNO CE-1071403 PERIODO DEL 06 DE JUNIO DE 2023 A 06 DE JULIO DE 2023, REFERENCIA DE PAGO NO.94450999 PARA OPERACIÓN CCIAL HOTEL SINDAMANOY DE PROPIEDAD DE TURNARIÑO LTDA.</t>
  </si>
  <si>
    <t>REGISTRO DE FACTURA NO.47178354 CODIGO INTERNO CE-1071403 PERIODO DEL 07 DE JULIO DE 2023 A 05 DE AGOSTO DE 2023, REFERENCIA DE PAGO NO.97056137 PARA OPERACIÓN CCIAL HOTEL SINDAMANOY DE PROPIEDAD DE TURNARIÑO LTDA.</t>
  </si>
  <si>
    <t>REGISTRO DE FACTURA NO.47768798 CODIGO INTERNO CE-1071403 PERIODO DEL 05 DE AGOSTO DE 2023 A 07 DE SEPTIEMBRE DE 2023, REFERENCIA DE PAGO NO.97705419 PARA OPERACIÓN CCIAL HOTEL SINDAMANOY DE PROPIEDAD DE TURNARIÑO LTDA.</t>
  </si>
  <si>
    <t xml:space="preserve">TOTAL ENERGIA HOTEL SINDAMANOY </t>
  </si>
  <si>
    <t xml:space="preserve">ACUEDUCTO </t>
  </si>
  <si>
    <t>REGISTRO FAC. 22631561 DEL MES DE JUNIO DE 2023, SERVICIO DE SUMINISTRO AGUA PERIODO 02 DEJUNIO DE 2023-01 DE JULIO DE 2023, CODIGO 2607 - OPERACION HOTEL MORASURCO - TURNARINO LTDA,</t>
  </si>
  <si>
    <t>REGISTRO FAC. 22735589 DEL MES DE JULIO DE 2023, SERVICIO DE SUMINISTRO AGUA PERIODO 02 DEJULIO DE 2023-01 DE AGOSTO DE 2023, CODIGO 2607 - OPERACION HOTEL MORASURCO - TURNARINO LTDA,</t>
  </si>
  <si>
    <t>REGISTRO FAC. 22839801 DEL MES DE AGOSTO DE 2023, SERVICIO DE SUMINISTRO AGUA PERIODO 02 DE AGOSTO DE 2023-01 DE SEPTIEMBRE DE 2023, CODIGO 2607 - OPERACION HOTEL MORASURCO - TURNARINO LTDA,</t>
  </si>
  <si>
    <t>REGISTRO FAC. NO.R 1026248630 CORRESPONDIENTE A SERVICIOS TELEFONIA E INTERNET CORRESPONDIENTE AL MES DE JULIO, PERIODO JULIO 01 A JULIO 31 DE 2023, REF. PARA PAGO 41761038 - OPERACION COMERCIAL HOTEL MORASURCO - PROMOTORA DE TURISMO DE NARINO</t>
  </si>
  <si>
    <t>REGISTRO FACTURA N0. EC - 251263628 POR CONCEPTO TELEFONIA MOVIL 3156531121 PERIODO 13 DE JULIO DE 2023 A 12 DE AGOSTO DE 2023, REFERENCIA PARA PAGOS 10214494 - OPERACION COMERCIAL HOTEL MORASURCO-TURNARINO LTDA.</t>
  </si>
  <si>
    <t>REGISTRO FAC. NO.A-1180 POR CONCEPTO DE SERVICIOS DE INSTALACION DE INTERNET PYMES 320M, IP PUBLICA, CORRESPONDE AL MES DE JULIO DE 2023 - OPERACION COMERCIAL HOTEL MORASURCO - TURNARINO LTDA.</t>
  </si>
  <si>
    <t>REGISTRO FACTURA N0. EC - 251328978 POR CONCEPTO TELEFONIA MOVIL 3128279082, 3128277797 Y 3176582550, PERIODO 27 DE JULIO A 25 DE AGOSTO DE 2023, REFERENCIA PARA PAGOS 43200001 - OPERACION COMERCIAL HOTEL MORASURCO</t>
  </si>
  <si>
    <t>REGISTRO FAC. NO.R 102969234 CORRESPONDIENTE A SERVICIOS TELEFONIA E INTERNET CORRESPONDIENTE AL MES DE AGOSTO, PERIODO AGOSTO 01 A AGOSTO 31 DE 2023, REF. PARA PAGO 41761038 - OPERACION COMERCIAL HOTEL MORASURCO - PROMOTORA DE TURISMO DE NARINO</t>
  </si>
  <si>
    <t>REGISTRO FACTURA N0. EC - 251376151 POR CONCEPTO TELEFONIA MOVIL 3156531121 PERIODO 13 DE AGOSTO DE 2023 A 12 DE SEPTIEMBRE DE 2023, REFERENCIA PARA PAGOS 10214494 - OPERACION COMERCIAL HOTEL MORASURCO-TURNARINO LTDA.</t>
  </si>
  <si>
    <t>REGISTRO FAC. NO.A-1237 POR CONCEPTO DE SERVICIOS DE INSTALACION DE INTERNET PYMES 320M, IP PUBLICA, CORRESPONDE AL MES DE AGOSTO DE 2023 - OPERACION COMERCIAL HOTEL MORASURCO - TURNARINO LTDA.</t>
  </si>
  <si>
    <t>REGISTRO FAC. NO.R 1033964940 CORRESPONDIENTE A SERVICIOS TELEFONIA E INTERNET CORRESPONDIENTE AL MES DE SEPTIEMBRE, PERIODO SEPTIEMBRE 01 A SEPTIEMBRE 30 DE 2023, REF. PARA PAGO 41761038 - OPERACION COMERCIAL HOTEL MORASURCO - PROMOTORA DE TURISMO DE NARINO</t>
  </si>
  <si>
    <t>REGISTRO FACTURA N0. EC - 251444470 POR CONCEPTO TELEFONIA MOVIL 3128279082, 3128277797 Y 3176582550, PERIODO 27 DE AGOSTO A 26 DE SEPTIEMBRE DE 2023, REFERENCIA PARA PAGOS 43200001 - OPERACION COMERCIAL HOTEL MORASURCO</t>
  </si>
  <si>
    <t>REGISTRO FACTURA N0. EC - 251494701 POR CONCEPTO TELEFONIA MOVIL 3156531121 PERIODO 13 DE SEPTIEMBRE DE 2023 A 12 DE OCTUBRE DE 2023, REFERENCIA PARA PAGOS 10214494 - OPERACION COMERCIAL HOTEL MORASURCO-TURNARINO LTDA.</t>
  </si>
  <si>
    <t>REGISTRO FAC. NO.A-1296 POR CONCEPTO DE SERVICIOS DE INSTALACION DE INTERNET PYMES 320M, IP PUBLICA, CORRESPONDE AL MES DE SEPTIEMBRE DE 2023 - OPERACION COMERCIAL HOTEL MORASURCO - TURNARINO LTDA.</t>
  </si>
  <si>
    <t>REGISTRO FAC. NO.A-1166 POR CONCEPTO DE SERVICIOS DE INSTALACION DE INTERNET PYMES 320M, IP PUBLICA, CORRESPONDE AL MES DE JULIO DE 2023 - OPERACION COMERCIAL HOTEL MORASURCO - TURNARINO LTDA.</t>
  </si>
  <si>
    <t>REGISTRO FAC. NO.A-1222 POR CONCEPTO DE SERVICIOS DE INSTALACION DE INTERNET PYMES 320M, IP PUBLICA, CORRESPONDE AL MES DE AGOSTO DE 2023 - OPERACION COMERCIAL HOTEL MORASURCO - TURNARINO LTDA.</t>
  </si>
  <si>
    <t>REGISTRO FAC. NO.A-1279 POR CONCEPTO DE SERVICIOS DE INSTALACION DE INTERNET PYMES 320M, IP PUBLICA, CORRESPONDE AL MES DE SEPTIEMBRE DE 2023 - OPERACION COMERCIAL HOTEL MORASURCO - TURNARINO LTDA.</t>
  </si>
  <si>
    <t xml:space="preserve">LINEAS CELULARES E INTERNET HOTEL SINDAMANOY </t>
  </si>
  <si>
    <t>CABLE HOTEL SINDAMANOY  JULIO  A SEPTIEMBRE  DE 2023</t>
  </si>
  <si>
    <t>REGISTRO FACTURA NO. R 1025258648 SERVICIO DE TELEVISION, PERIODO DEL 01 DE JULIO AL 31 DE JULIO DE 2023, REFERENCIA DE PAGO NO.34503219, PARA OPERACION CCIAL HOTEL SINDAMANOY - TURNARINO LTDA.</t>
  </si>
  <si>
    <t>REGISTRO FACTURA NO. R 1025258684 SERVICIO DE TELEVISION, PERIODO DEL 01 DE JULIO AL 31 DE JULIO DE 2023, REFERENCIA DE PAGO NO.34503417, PARA OPERACION CCIAL HOTEL SINDAMANOY - TURNARINO LTDA.</t>
  </si>
  <si>
    <t>REGISTRO FACTURA NO. R 1025258637 SERVICIO DE TELEVISION, PERIODO DEL 01 DE JULIO AL 31 DE JULIO DE 2023, REFERENCIA DE PAGO NO.34503078, PARA OPERACION CCIAL HOTEL SINDAMANOY - TURNARINO LTDA.</t>
  </si>
  <si>
    <t>REGISTRO FACTURA NO. R 1025258659 SERVICIO DE TELEVISION, PERIODO DEL 01 DE JULIO AL 31 DE JULIO DE 2023, REFERENCIA DE PAGO NO.34503235, PARA OPERACION CCIAL HOTEL SINDAMANOY - TURNARINO LTDA.</t>
  </si>
  <si>
    <t>REGISTRO FACTURA NO. R 1025258622 SERVICIO DE TELEVISION, PERIODO DEL 01 DE JULIO AL 31 DE JULIO DE 2023, REFERENCIA DE PAGO NO.345022799, PARA OPERACION CCIAL HOTEL SINDAMANOY - TURNARINO LTDA.</t>
  </si>
  <si>
    <t>REGISTRO FACTURA NO. R 1025258671 SERVICIO DE TELEVISION, PERIODO DEL 01 DE JULIO AL 31 DE JULIO DE 2023, REFERENCIA DE PAGO NO.34503342, PARA OPERACION CCIAL HOTEL SINDAMANOY - TURNARINO LTDA.</t>
  </si>
  <si>
    <t>REGISTRO FACTURA NO. R 1028708024 SERVICIO DE TELEVISION, PERIODO DEL 01 DE AGOSTO AL 31 DE AGOSTO DE 2023, REFERENCIA DE PAGO NO.34503219, PARA OPERACION CCIAL HOTEL SINDAMANOY - TURNARINO LTDA.</t>
  </si>
  <si>
    <t>REGISTRO FACTURA NO. R 1028708061 SERVICIO DE TELEVISION, PERIODO DEL 01 DE AGOSTO AL 31 DE AGOSTO DE 2023, REFERENCIA DE PAGO NO.34503417, PARA OPERACION CCIAL HOTEL SINDAMANOY - TURNARINO LTDA.</t>
  </si>
  <si>
    <t>REGISTRO FACTURA NO. R 1028708036 SERVICIO DE TELEVISION, PERIODO DEL 01 DE AGOSTO AL 31 DE AGOSTO DE 2023, REFERENCIA DE PAGO NO.34503235, PARA OPERACION CCIAL HOTEL SINDAMANOY - TURNARINO LTDA.</t>
  </si>
  <si>
    <t>REGISTRO FACTURA NO. R 1028707997 SERVICIO DE TELEVISION, PERIODO DEL 01 DE AGOSTO AL 31 DE AHGOSTO DE 2023, REFERENCIA DE PAGO NO.345022799, PARA OPERACION CCIAL HOTEL SINDAMANOY - TURNARINO LTDA.</t>
  </si>
  <si>
    <t>REGISTRO FACTURA NO. R 1028708051 SERVICIO DE TELEVISION, PERIODO DEL 01 DE AGOSTO AL 31 DE AGOSTO DE 2023, REFERENCIA DE PAGO NO.34503342, PARA OPERACION CCIAL HOTEL SINDAMANOY - TURNARINO LTDA.</t>
  </si>
  <si>
    <t>REGISTRO FACTURA NO. R 1028708013 SERVICIO DE TELEVISION, PERIODO DEL 01 DE AGOSTO AL 31 DE AGOSTO DE 2023, REFERENCIA DE PAGO NO.34503078, PARA OPERACION CCIAL HOTEL SINDAMANOY - TURNARINO LTDA.</t>
  </si>
  <si>
    <t>REGISTRO FACTURA NO. R 1032949811 SERVICIO DE TELEVISION, PERIODO DEL 01 DE SEPTIEMBRE AL 30 DE SEPTIEMBRE DE 2023, REFERENCIA DE PAGO NO.34503219, PARA OPERACION CCIAL HOTEL SINDAMANOY - TURNARINO LTDA.</t>
  </si>
  <si>
    <t>REGISTRO FACTURA NO. R 1032949844 SERVICIO DE TELEVISION, PERIODO DEL 01 DE SEPTIEMBRE AL 30 DE SEPTIEMBRE DE 2023, REFERENCIA DE PAGO NO.34503417, PARA OPERACION CCIAL HOTEL SINDAMANOY - TURNARINO LTDA.</t>
  </si>
  <si>
    <t>REGISTRO FACTURA NO. R 1032949822 SERVICIO DE TELEVISION, PERIODO DEL 01 DE SEPTIEMBRE AL 30 DE SEPTIEMBRE DE 2023, REFERENCIA DE PAGO NO.34503235, PARA OPERACION CCIAL HOTEL SINDAMANOY - TURNARINO LTDA.</t>
  </si>
  <si>
    <t>REGISTRO FACTURA NO. R 1032949787 SERVICIO DE TELEVISION, PERIODO DEL 01 DE SEPTIEMBRE AL 30 DE SEPTIEMBRE DE 2023, REFERENCIA DE PAGO NO.34502799, PARA OPERACION CCIAL HOTEL SINDAMANOY - TURNARINO LTDA.</t>
  </si>
  <si>
    <t>REGISTRO FACTURA NO. R 1032949831 SERVICIO DE TELEVISION, PERIODO DEL 01 DE SEPTIEMBRE AL 30 DE SEPTIEMBRE DE 2023, REFERENCIA DE PAGO NO.34503342, PARA OPERACION CCIAL HOTEL SINDAMANOY - TURNARINO LTDA</t>
  </si>
  <si>
    <t>REGISTRO FACTURA NO. R 1032949796 SERVICIO DE TELEVISION, PERIODO DEL 01 DE SEPTIEMBRE AL 30 DE SEPTIEMBRE DE 2023, REFERENCIA DE PAGO NO.34503078, PARA OPERACION CCIAL HOTEL SINDAMANOY - TURNARINO LTDA</t>
  </si>
  <si>
    <t>GAS HOTEL MORASURCO   JULIO  A  SEPTIEMBRE  DE 2023</t>
  </si>
  <si>
    <t>COMPRA DE GAS PROPANO PARA OPERACION HM SEGUN FACTURA No FEVP-96785</t>
  </si>
  <si>
    <t>COMPRA DE GAS PROPANO PARA OPERACION HM SEGUN FACTURA No FEVP-96786</t>
  </si>
  <si>
    <t>COMPRA DE GAS PARA OPERACION HM SEGUN FACTURA No FEVP-97931 FECHA 25/07/2023</t>
  </si>
  <si>
    <t>COMPRA DE GAS PARA OPERACION HM SEGUN FACTURA No FEVP-98079 FECHA 25/07/2023</t>
  </si>
  <si>
    <t>COMPRA DE GAS PARA OPERACION HM SEGUN FACTURA No FEVP-100088 FECHA 09/08/2023</t>
  </si>
  <si>
    <t>COMPRA DE GAS PARA OPERACION HM SEGUN FACTURA No FEVP-100089 FECHA 09/08/2023</t>
  </si>
  <si>
    <t>COMPRA DE GAS PARA OPERACION HM SEGUN FACTURA No FEVP-100875 FECHA 18/08/2023</t>
  </si>
  <si>
    <t>COMPRA DE GAS PARA OPERACION HM SEGUN FACTURA No FEVP-103284 FECHA 10/09/2023</t>
  </si>
  <si>
    <t>COMPRA DE GAS PARA OPERACION HM SEGUN FACTURA No FEVP-103285 FECHA 10/09/2023</t>
  </si>
  <si>
    <t>GAS HOTEL SINDAMANOY    JULIO  A  SEPTIEMBRE  DE 2023</t>
  </si>
  <si>
    <t>COMPRA DE GAS PARA OPERACION COMERCIAL HS SEGUN FACTURA No FEVP-87028 FECHA 14/04/2023</t>
  </si>
  <si>
    <t>COMPRA DE GAS PARA OPERACION COMERCIAL HS SEGUN FACTURA No FEVP-89058 FECHA 30/04/2023</t>
  </si>
  <si>
    <t>COMPRA DE GAS PROPANO PARA OPERACIÓN COMERCIAL HS SEGÚN FAC No. FEVP-93031 FECHA 31/05/2023</t>
  </si>
  <si>
    <t>COMPRA DE GAS PROPANO PARA OPERACIÓN COMERCIAL HS SEGÚN FAC No. FEVP-93036 FECHA 31/05/2023</t>
  </si>
  <si>
    <t>COMPRA DE GAS PARA OPERACION COMERCIAL HM SEGUN FACTURA No FEVP-93656 FECHA 12/06/2023</t>
  </si>
  <si>
    <t>COMPRA DE GAS PARA OPERACION HM SEGUN FACTURA No FEVP-95029 FECHA 25/06/2023</t>
  </si>
  <si>
    <t>COMPRA DE GAS PARA OPERACION HS SEGUN FACTURA No FEVP-96815 FECHA 10/07/2023</t>
  </si>
  <si>
    <t>COMPRA DE GAS PARA OPERACION HS SEGUN FACTURA No FEVP-97681 FECHA 24/07/2023</t>
  </si>
  <si>
    <t>COMPRA DE GAS PARA OPERACION HS SEGUN FACTURA No FEVP-100020 FECHA 09/08/2023</t>
  </si>
  <si>
    <t>COMPRA DE GAS PARA OPERACION HM SEGUN FACTURA No FEVP-101723 FECHA 29/08/2023</t>
  </si>
  <si>
    <t>COMPRA DE GAS PARA OPERACION HS SEGUN FACTURA No FEVP-103233 FECHA 10/09/2023</t>
  </si>
  <si>
    <t>COMPRA DE GAS PARA OPERACION HS SEGUN FACTURA No FEVP-103534 FECHA 17/09/2023</t>
  </si>
  <si>
    <t>Disminucion a obligacion presupuest</t>
  </si>
  <si>
    <t>REGISTRO FAC. NO.FE - 2379, CONTRATO DE PRESTACION DE SERVICIOS NO.TN-012 - 2023 POR PRESTACION DE SERVICIOS PARA LOS SERVICIOS DE CAPACITACION, SOPORTE TECNICO Y ACTUALIZACION PERIODO 2023, EN EL SOFTWARE COMPUCONTA DE CONFORMIDAD CON EL ALCANCE , LAS OBLIGACIONES ESPECIFICAS, CUOTA 2 DE 3, OPERACION CONTABLE HOTEL MORASURCO - TURNARINO LTDA</t>
  </si>
  <si>
    <t>REGISTRO FAC. No.DSHM - 1981, CORRESPONDE SERVICIOS PROFESIONALES COMO REVISOR FISCAL DURANTE EL MES DE JUNIO DE 2023 - ESTABLECIMIENTOS COMERCIALES HOTEL MORASURCO Y HOTEL SINDAMANOY - OPERACION COMERCIAL TURNARINO LTDA</t>
  </si>
  <si>
    <t>REGISTRO FAC.NO.DSHM - 2041 CORRESPONDIENTE A SERVICIOS PROFESIONALES PARA ADELANTAR TRAMITES Y LA ENTREGA DE RESOLUCION POR PERMISO DE VERTIMIENTOS DE AGUA PARA HOTEL SINDAMANOY - OPERACION COMERCIAL TURNARINO LTDA. APOYO LOGISTICO EN EJECUCION DEL CONVENIO INTERADMINISTRATIVO SUSCRITO CON LA SECRETARIA DE GOBIERNO NO.GN3191-2023, GOBERNACION DE NARINO, SERVICIO DE HOSPEDAJE Y ALIMENTACION EVENTO DE ATENCION POR CASO DE RIESGO, OPERACION COMERCIAL HOTEL MORASURCO - TURNARINO LTDA.</t>
  </si>
  <si>
    <t>ERAZO DIAZ KEVIN GIOVANNY</t>
  </si>
  <si>
    <t>REGISTRO FAC.NO.DSHM - 2055 PARA PRESTAR LOS SERVICIOS DE SERVICIOS DE APOYO A LA GESTION DE COBROS Y DEPURACION DE CARTERA DE LA ENTIDAD, OPERACION COMERCIAL HOTEL MORASURCO Y HOTEL SINDAMANOY , CORRESPONDE AL MES DE JULIO DE 2023, OPERACION COMERCIAL TURNARINO LTDA</t>
  </si>
  <si>
    <t>REGISTRO FAC. NO.DSHM - 2050, POR CONCEPTO DE SERVICIOS DE APOYO A LA GESTION EN LAS DIFERENTES ACTIVIDADES DE GERENCIA; CORRESPONDIENTE AL MES DE JULIO DE 2023 - OPERACION TURNARIÑO LTDA.</t>
  </si>
  <si>
    <t>REGISTRO FAC. NO.DSHM - 2058 POR CONCEPTO DE SERVICIOS PROFESIONALES DE APOYO AL AREA JURÍDICA Y AL DESARROLLO DE LAS ACTIVIDADES LEGALES DE LA ENTIDAD; CORRESPONDIENTE AL MES DE JULIO DE 2023 - OPERACION TURNARIÑO LTDA.</t>
  </si>
  <si>
    <t>REGISTRO FAC. No.DSHM - 2059, CORRESPONDE SERVICIOS PROFESIONALES COMO REVISOR FISCAL DURANTE EL MES DE JULIO DE 2023 - ESTABLECIMIENTOS COMERCIALES HOTEL MORASURCO Y HOTEL SINDAMANOY - OPERACION COMERCIAL TURNARINO LTDA</t>
  </si>
  <si>
    <t>REGISTRO FAC. No.DSHM - 2065 POR CONCEPTO DE SERVICIOS PROFESIONALES INGENIERO DE SISTEMAS CORRESPONDIENTE AL MES DE JULIO DE 2023-OPERACION COMERCIAL HOTEL MORASURCO - TURNARINO LTDA.,</t>
  </si>
  <si>
    <t>REGISTRO FAC. NO.FE - 2499, CONTRATO DE PRESTACION DE SERVICIOS NO.012 - 2023 POR PRESTACION DE SERVICIOS PARA LOS SERVICIOS DE CAPACITACION, SOPORTE TECNICO Y ACTUALIZACION PERIODO 2023, EN EL SOFTWARE COMPUCONTA DE CONFORMIDAD CON EL ALCANCE , LAS OBLIGACIONES ESPECIFICAS, CUOTA 3 DE 3, OPERACION CONTABLE HOTEL MORASURCO - TURNARINO LTDA</t>
  </si>
  <si>
    <t>REGISTRO FAC. No.DSHM - 2151 POR CONCEPTO DE SERVICIOS PROFESIONALES INGENIERO DE SISTEMAS CORRESPONDIENTE AL MES DE AGOSTO DE 2023-OPERACION COMERCIAL HOTEL MORASURCO - TURNARINO LTDA.</t>
  </si>
  <si>
    <t>REGISTRO FAC. NO.DSHM - 2149, POR CONCEPTO DE SERVICIOS DE APOYO A LA GESTION EN LAS DIFERENTES ACTIVIDADES DE GERENCIA; CORRESPONDIENTE AL MES DE AGOSTO DE 2023 - OPERACION TURNARIÑO LTDA.</t>
  </si>
  <si>
    <t>REGISTRO FAC. NO.DSHM - 2148 POR CONCEPTO DE SERVICIOS PROFESIONALES DE APOYO AL AREA JURÍDICA Y AL DESARROLLO DE LAS ACTIVIDADES LEGALES DE LA ENTIDAD; CORRESPONDIENTE AL MES DE AGOSTO DE 2023 - OPERACION TURNARIÑO LTDA.</t>
  </si>
  <si>
    <t>REGISTRO FAC. NO.DSHM - 2150 PARA PRESTAR LOS SERVICIOS DE APOYO A LA GESTION DE COBROS Y DEPURACION DE CARTERA DE LA ENTIDAD, OPERACION COMERCIAL HOTEL MORASURCO Y HOTEL SINDAMANOY CORRESPONDE AL MES DE AGOSTO DE 2023 - TURNARINO LTDA,</t>
  </si>
  <si>
    <t>REGISTRO FAC. No.DSHM - 2197, CORRESPONDE SERVICIOS PROFESIONALES COMO REVISOR FISCAL DURANTE EL MES DE AGOSTO DE 2023 - ESTABLECIMIENTOS COMERCIALES HOTEL MORASURCO Y HOTEL SINDAMANOY - OPERACION COMERCIAL TURNARINO LTDA</t>
  </si>
  <si>
    <t>LUNA CAIPE HENRY JAVIER</t>
  </si>
  <si>
    <t>REGISTRO FAC.NO.2231 CORRESPONDIENTE A SERVICIOS PROFESIONALES PARA LA PARAMETRIZACION, DEPURACION DE DATOS EN LOS MODULOS DE RESERVACION, HOSPEDAJE, OTRAS VENTA, INGRESOS A CAJA Y FACTURACION SOFWARE TITAN, OPERACION COMERCIAL HOTEL MORASURCO - TURNARINO</t>
  </si>
  <si>
    <t>REGISTRO FAC. NO.DSHM - 2242 POR CONCEPTO DE SERVICIOS PROFESIONALES DE APOYO AL AREA JURÍDICA Y AL DESARROLLO DE LAS ACTIVIDADES LEGALES DE LA ENTIDAD; CORRESPONDIENTE AL MES DE SEPTIEMBRE DE 2023 - OPERACION TURNARIÑO LTDA.</t>
  </si>
  <si>
    <t>REGISTRO FAC. No.DSHM - 2299 POR CONCEPTO DE SERVICIOS PROFESIONALES INGENIERO DE SISTEMAS CORRESPONDIENTE AL MES DE SEPTIEMBRE DE 2023-OPERACION COMERCIAL HOTEL MORASURCO - TURNARINO LTDA.</t>
  </si>
  <si>
    <t>REGISTRO FAC. NO.DSHM - 2303 POR CONCEPTO DE SERVICIOS DE APOYO A LA GESTION EN LAS DIFERENTES ACTIVIDADES DE GERENCIA; CORRESPONDIENTE AL MES DE SEPTIEMBRE DE 2023 - OPERACION TURNARIÑO LTDA.</t>
  </si>
  <si>
    <t>CORDOBA MUÑOZ JOHNSON EDGARDO</t>
  </si>
  <si>
    <t>REGISTRO FAC. NO.DSHM - 2342, PRESTAR LOS SERVICIOS DE APOYO A LA GESTION A LAS AREAS DE AUDITORIA, REALIZANDO UNA REVISIÓN Y ANALISIS DETALLADO DE LOS MOVIMIENTOS DIARIOS DE LOS ESTABLECIMIENTOS DE COMERCIO HOTEL MORASURCO Y HOTEL SINDAMANOY CORRESPONDE AL MES DE JULIO DE 2023, OPERACION COMERCIAL TURNARINO LTDA</t>
  </si>
  <si>
    <t>REGISTRO FAC. NO.DSHM - 2343, PRESTAR LOS SERVICIOS DE APOYO A LA GESTION A LAS AREAS DE AUDITORIA, REALIZANDO UNA REVISIÓN Y ANALISIS DETALLADO DE LOS MOVIMIENTOS DIARIOS DE LOS ESTABLECIMIENTOS DE COMERCIO HOTEL MORASURCO Y HOTEL SINDAMANOY CORRESPONDE AL MES DE AGOSTO DE 2023, OPERACION COMERCIAL TURNARINO LTDA</t>
  </si>
  <si>
    <t>REGISTRO FAC. NO.DSHM - 2150 PARA PRESTAR LOS SERVICIOS DE APOYO A LA GESTION DE COBROS Y DEPURACION DE CARTERA DE LA ENTIDAD, OPERACION COMERCIAL HOTEL MORASURCO Y HOTEL SINDAMANOY CORRESPONDE AL MES DE AGOSTO DE 2023 - TURNARINO LTDA</t>
  </si>
  <si>
    <t>REGISTRO FAC. NO.DSHM - 2301 CORRESPONDIENTE A APOYO A LA GESTION CONTABLE EN EL DEPARTAMENTO FINANCIERO EN ACTIVIDADES ENCAMINADAS A LA EJECUCION Y CONTROL DE PROCESOS DE DEPURACION CONTABLE DEL 01 AL 31 DE AGOSTO DE 2023, OPERACION COMERCIAL HOTEL MORASURCO - TURNARINO LTDA</t>
  </si>
  <si>
    <t>REGISTRO FAC. NO.DSHM - 2300 CORRESPONDIENTE A APOYO A LA GESTION CONTABLE EN EL DEPARTAMENTO FINANCIERO EN ACTIVIDADES ENCAMINADAS A LA EJECUCION Y CONTROL DE PROCESOS DE DEPURACION CONTABLE DEL 01 AL 30 DE JUNIO DE 2023, OPERACION COMERCIAL HOTEL MORASURCO - TURNARINO LTDA</t>
  </si>
  <si>
    <t>REGISTRO FAC. NO.DSHM - 2300 CORRESPONDIENTE A APOYO A LA GESTION CONTABLE EN EL DEPARTAMENTO FINANCIERO EN ACTIVIDADES ENCAMINADAS A LA EJECUCION Y CONTROL DE PROCESOS DE DEPURACION CONTABLE DEL 01 AL 31 DE JULIO DE 2023, OPERACION COMERCIAL HOTEL MORASURCO - TURNARINO LTDA</t>
  </si>
  <si>
    <t xml:space="preserve">GAS HOTEL MORASURCO </t>
  </si>
  <si>
    <t>TREJO JESUS ALFREDO</t>
  </si>
  <si>
    <t>REGISTRO FAC. No.DSHM - 2054 CORRESPONDE A SERVICIOS DE OPERACION LOGISTICA Y PRESTAR SERVICIOS DE APOYO A LA GESTION EN EL AREA COMERCIAL, PARA LA EJECUCION , PLANEACION Y FACTURACION CON EL FIN DE GARANTIZAR LA EFICIENCIA Y CELERIDAD EN LA ATENCION DE LOS CONTRATOS INTERADMINISTRATIVOS SUSCRITOS CON LA ENTIDAD, CORRESPONDE AL MES DE JULIO DE 2023 - OPERACION COMERCIAL HOTEL MORASURCO - PROMOTORA DE TURISMO DE NARINO.</t>
  </si>
  <si>
    <t>COOPERATIVA DE TRABAJO ASOCIADO ARCA DE NOE LTDA</t>
  </si>
  <si>
    <t>REGISTRO FAC.NO.FE-1987 CORRESPONDIENTE A CONTRATO TN-026-2023, PUBLICIDAD POR EL PERIODO DEL 01 AL 31 DE JULIO DE 2023, OPERACION COMERCIAL TURNARINO LTDA.</t>
  </si>
  <si>
    <t>REGISTRO FAC. No.DSHM - 2072 CORRESPONDE A SERVICIOS DE OPERACION LOGISTICA Y PRESTAR SERVICIOS DE APOYO A LA GESTION EN EL AREA COMERCIAL, PARA LA EJECUCION , PLANEACION Y FACTURACION CON EL FIN DE GARANTIZAR LA EFICIENCIA Y CELERIDAD EN LA ATENCION DE LOS CONTRATOS INTERADMINISTRATIVOS DE LA ENTIDAD, CORRESPONDE AL MES DE JULIO DE 2023 - OPERACION COMERCIAL HOTEL MORASURCO - PROMOTORA DE TURISMO DE NARINO</t>
  </si>
  <si>
    <t>LEGARDA MARCO ANTONIO</t>
  </si>
  <si>
    <t>REGISTRO FAC. No. DSHM - 2070, CORRESPONDIENTE A APOYO A LA GESTION OPERATIVA EN EL AREA DE RECEPCION DEL HOTEL MORASURCO, CORRESPONDIENTE AL MES DE JULIO DE 2023, OPERACION COMERCIAL HOTEL MORASURCO - TURNARINO LTDA.</t>
  </si>
  <si>
    <t>REGISTRO FAC. No. DSHM - 2147, CORRESPONDIENTE A APOYO A LA GESTION OPERATIVA EN EL AREA DE RECEPCION DEL HOTEL MORASURCO, CORRESPONDIENTE AL MES DE AGOSTO DE 2023, OPERACION COMERCIAL HOTEL MORASURCO - TURNARINO LTDA.</t>
  </si>
  <si>
    <t>REGISTRO FAC. NO.DSHM - 2153 CORRESPONDE A SERVICIOS DE OPERACION LOGISTICA Y PRESTAR SERVICIOS DE APOYO A LA GESTION EN EL AREA COMERCIAL, PARA LA EJECUCION , PLANEACION Y FACTURACION CON EL FIN DE GARANTIZAR LA EFICIENCIA Y CELERIDAD EN LA ATENCION DE LOS CONTRATOS INTERADMINISTRATIVOS SUSCRITOS CON LA ENTIDAD, CORRESPONDE AL MES DEAGOSTO DE 2023 - OPERACION COMERCIAL HOTEL MORASURCO - PROMOTORA DE TURISMO DE NARINO.</t>
  </si>
  <si>
    <t>REGISTRO FAC.NO.FE-2048 CORRESPONDIENTE A CONTRATO TN-026-2023, PUBLICIDAD POR EL PERIODO DEL 01 AL 31 DE AGOSTO DE 2023, OPERACION COMERCIAL TURNARINO LTDA.</t>
  </si>
  <si>
    <t>REGISTRO FAC. No.DSHM - 2196 CORRESPONDE A SERVICIOS DE OPERACION LOGISTICA Y PRESTAR SERVICIOS DE APOYO A LA GESTION EN EL AREA COMERCIAL, PARA LA EJECUCION , PLANEACION Y FACTURACION CON EL FIN DE GARANTIZAR LA EFICIENCIA Y CELERIDAD EN LA ATENCION DE LOS CONTRATOS INTERADMINISTRATIVOS DE LA ENTIDAD, CORRESPONDE AL MES DE AGOSTO DE 2023 - OPERACION COMERCIAL HOTEL MORASURCO - PROMOTORA DE TURISMO DE NARINO</t>
  </si>
  <si>
    <t>REGISTRO FAC. No. DSHM - 2332, CORRESPONDIENTE A APOYO A LA GESTION OPERATIVA EN EL AREA DE RECEPCION DEL HOTEL MORASURCO, CORRESPONDIENTE AL MES DE SEPTIEMBRE DE 2023, OPERACION COMERCIAL HOTEL MORASURCO - TURNARINO LTDA.</t>
  </si>
  <si>
    <t>REGISTRO FAC.NO.FE-2114 CORRESPONDIENTE A CONTRATO TN-026-2023, PUBLICIDAD POR EL PERIODO DEL 01 AL 30 DE SEPTIEMBRE DE 2023, OPERACION COMERCIAL TURNARINO LTDA.</t>
  </si>
  <si>
    <t>REGISTRO FAC. NO.DSHM - 2344 CORRESPONDE A SERVICIOS DE OPERACION LOGISTICA Y PRESTAR SERVICIOS DE APOYO A LA GESTION EN EL AREA COMERCIAL, PARA LA EJECUCION , PLANEACION Y FACTURACION CON EL FIN DE GARANTIZAR LA EFICIENCIA Y CELERIDAD EN LA ATENCION DE LOS CONTRATOS INTERADMINISTRATIVOS SUSCRITOS CON LA ENTIDAD, CORRESPONDE AL MES DE SEPTIEMBRE DE 2023 - OPERACION COMERCIAL HOTEL MORASURCO - PROMOTORA DE TURISMO DE NARINO.</t>
  </si>
  <si>
    <t>HONORARIOS PROFESIONALES Y TECNICOS OPERATIVOS</t>
  </si>
  <si>
    <t xml:space="preserve">OTROS HONORARIOS CONSULTORIAS </t>
  </si>
  <si>
    <t>COMPRA DE TARJETAS DE PRESENTACION PARA HS SEGUN DSHS 193 FECHA 10/07/2023</t>
  </si>
  <si>
    <t>DIAZ LOPEZ IVAN DARIO</t>
  </si>
  <si>
    <t>COMPRA DE VIVERES Y ABARROTES PARA OPERACION COMERCIAL HS SEGUN DSHS 194 FECHA 17/07/2023</t>
  </si>
  <si>
    <t>COMPRA DE COMESTIBLES Y SUMINISTROS PARA OPERACION HS SEGUN DSHS-229 FECHA 15/09/2023</t>
  </si>
  <si>
    <t>REGISTRO LIQUIDACION DE PRESTACIONES SOCIALES POR EL PERIODO JULIO 01 DE 2022 A JUNIO 27 DE 2023, RESOLUCION NO.049 - OPERACION COMERCIAL TURNARINO LTDA,</t>
  </si>
  <si>
    <t>REGISTRO LIQUIDACION DE PRESTACIONES SOCIALES POR EL PERIODO ENERO 01 DE 2023 A JUNIO 30 DE 2023, RESOLUCION NO.048 - OPERACION COMERCIAL TURNARINO LTDA,</t>
  </si>
  <si>
    <t>REGISTRO LIQUIDACION DE PRESTACIONES SOCIALES POR EL PERIODO JUNIO 29 DE 2022 A JUNIO 27 DE 2023, RESOLUCION NO.059 - OPERACION COMERCIAL TURNARINO LTDA,</t>
  </si>
  <si>
    <t>CASTILLO CASTILLO DANI ELIZABETH</t>
  </si>
  <si>
    <t>REGISTRO LIQUIDACION DE PRESTACIONES SOCIALES POR EL PERIODO MARZO 08 DE 2023 A JUNIO 27 DE 2023, RESOLUCION NO.052 - OPERACION COMERCIAL TURNARINO LTDA,</t>
  </si>
  <si>
    <t>REGISTRO LIQUIDACION DE PRESTACIONES SOCIALES POR EL PERIODO ABRIL 01 DE 2023 A JUNIO 27 DE 2023, RESOLUCION NO.056 - OPERACION COMERCIAL TURNARINO LTDA,</t>
  </si>
  <si>
    <t>REGISTRO LIQUIDACION DE PRESTACIONES SOCIALES POR EL PERIODO ABRIL 01 DE 2023 A JUNIO 27 DE 2023, RESOLUCION NO.058 - OPERACION COMERCIAL TURNARINO LTDA,</t>
  </si>
  <si>
    <t>REGISTRO LIQUIDACION DE PRESTACIONES SOCIALES POR EL PERIODO ABRIL 28 DE 2022 A JUNIO 27 DE 2023, RESOLUCION NO.061 - OPERACION COMERCIAL TURNARINO LTDA,</t>
  </si>
  <si>
    <t>MENESES DELGADO CONSTANZA MARCELA</t>
  </si>
  <si>
    <t>REGISTRO LIQUIDACION DE PRESTACIONES SOCIALES POR EL PERIODO FEBRERO 01 DE 2023 A JUNIO 30 DE 2023, RESOLUCION NO.065 - OPERACION COMERCIAL TURNARINO LTDA,</t>
  </si>
  <si>
    <t>REGISTRO LIQUIDACION DE PRESTACIONES SOCIALES POR EL PERIODO JULIO 01 DE 2022 A JUNIO 27 DE 2023, RESOLUCION NO.067 - OPERACION COMERCIAL TURNARINO LTDA,</t>
  </si>
  <si>
    <t>REGISTRO LIQUIDACION DE PRESTACIONES SOCIALES POR EL PERIODO ENERO 01 DE 2022 A AGOSTO 15 DE 2023, RESOLUCION NO.084 - OPERACION COMERCIAL TURNARINO LTDA,</t>
  </si>
  <si>
    <t xml:space="preserve">VACACIONES ADMINISTRATIVO </t>
  </si>
  <si>
    <t>REGISTRO LIQUIDACION DE PRESTACIONES SOCIALES POR EL PERIODO MARZO 09 DE 2023 A JUNIO 27 DE 2023, RESOLUCION NO.045 - OPERACION COMERCIAL TURNARINO LTDA,</t>
  </si>
  <si>
    <t>REGISTRO LIQUIDACION DE PRESTACIONES SOCIALES POR EL PERIODO JULIO 01 DE 2022 A JUNIO 27 DE 2023, RESOLUCION NO.047 - OPERACION COMERCIAL TURNARINO LTDA,</t>
  </si>
  <si>
    <t>REGISTRO LIQUIDACION DE PRESTACIONES SOCIALES POR EL PERIODO JULIO 01 DE 2022 A JUNIO 27 DE 2023, RESOLUCION NO.046 - OPERACION COMERCIAL TURNARINO LTDA,</t>
  </si>
  <si>
    <t>REGISTRO LIQUIDACION DE PRESTACIONES SOCIALES POR EL PERIODO JULIO 01 DE 2022 A JUNIO 27 DE 2023, RESOLUCION NO.060 - OPERACION COMERCIAL TURNARINO LTDA,</t>
  </si>
  <si>
    <t>REGISTRO LIQUIDACION DE PRESTACIONES SOCIALES POR EL PERIODO ABRIL 01 DE 2022 A JUNIO 27 DE 2023, RESOLUCION NO.063 - OPERACION COMERCIAL TURNARINO LTDA,</t>
  </si>
  <si>
    <t>REGISTRO LIQUIDACION DE PRESTACIONES SOCIALES POR EL PERIODO JUNIO 28 DE 2022 A JUNIO 27 DE 2023, RESOLUCION NO.068 - OPERACION COMERCIAL TURNARINO LTDA,</t>
  </si>
  <si>
    <t>REGISTRO LIQUIDACION DE PRESTACIONES SOCIALES POR EL PERIODO JULIO 01 DE 2022 A JUNIO 27 DE 2023, RESOLUCION NO.069 - OPERACION COMERCIAL TURNARINO LTDA,</t>
  </si>
  <si>
    <t>ORTEGA DAZA LAURA YOLIMA</t>
  </si>
  <si>
    <t>REGISTRO LIQUIDACION DE PRESTACIONES SOCIALES POR EL PERIODO ABRIL 01 DE 2023 A JUNIO 27 DE 2023, RESOLUCION NO.070 - OPERACION COMERCIAL TURNARINO LTDA,</t>
  </si>
  <si>
    <t>PANTOJA CHAVES INGRID YOHANA</t>
  </si>
  <si>
    <t>REGISTRO LIQUIDACION DE PRESTACIONES SOCIALES POR EL PERIODO MAYO 01 DE 2023 A JUNIO 27 DE 2023, RESOLUCION NO.071 - OPERACION COMERCIAL TURNARINO LTDA,</t>
  </si>
  <si>
    <t>REGISTRO LIQUIDACION DE PRESTACIONES SOCIALES POR EL PERIODO JULIO 01 DE 2022 A JUNIO 27 DE 2023, RESOLUCION NO.073 - OPERACION COMERCIAL TURNARINO LTDA,</t>
  </si>
  <si>
    <t>REGISTRO LIQUIDACION DE PRESTACIONES SOCIALES POR EL PERIODO JULIO 01 DE 2022 A JUNIO 27 DE 2023, RESOLUCION NO.074 - OPERACION COMERCIAL TURNARINO LTDA,</t>
  </si>
  <si>
    <t>REGISTRO LIQUIDACION DE PRESTACIONES SOCIALES POR EL PERIODO ABRIL 01 DE 2022 A JUNIO 27 DE 2023, RESOLUCION NO.075 - OPERACION COMERCIAL TURNARINO LTDA,</t>
  </si>
  <si>
    <t>REGISTRO LIQUIDACION DE PRESTACIONES SOCIALES POR EL PERIODO JULIO 01 DE 2022 A JUNIO 27 DE 2023, RESOLUCION NO.076 - OPERACION COMERCIAL TURNARINO LTDA,</t>
  </si>
  <si>
    <t>LOPEZ ARMERO JENNIFER ALEXANDRA</t>
  </si>
  <si>
    <t>REGISTRO LIQUIDACION DE PRESTACIONES SOCIALES POR EL PERIODO ABRIL 01 DE 2022 A JUNIO 27 DE 2023, RESOLUCION NO.064 - OPERACION COMERCIAL TURNARINO LTDA,</t>
  </si>
  <si>
    <t>REGISTRO LIQUIDACION DE PRESTACIONES SOCIALES POR EL PERIODO ABRIL 01 DE 2022 A JUNIO 27 DE 2023, RESOLUCION NO.051 - OPERACION COMERCIAL TURNARINO LTDA,</t>
  </si>
  <si>
    <t>REGISTRO LIQUIDACION DE PRESTACIONES SOCIALES POR EL PERIODO ABRIL 01 DE 2023 A JUNIO 27 DE 2023, RESOLUCION NO.053 - OPERACION COMERCIAL TURNARINO LTDA,</t>
  </si>
  <si>
    <t>REGISTRO LIQUIDACION DE PRESTACIONES SOCIALES POR EL PERIODO JUNIO 29 DE 2022 A JUNIO 27 DE 2023, RESOLUCION NO.050 - OPERACION COMERCIAL TURNARINO LTDA,</t>
  </si>
  <si>
    <t>REGISTRO LIQUIDACION DE PRESTACIONES SOCIALES POR EL PERIODO JULIO 01 DE 2022 A JUNIO 27 DE 2023, RESOLUCION NO.055 - OPERACION COMERCIAL TURNARINO LTDA,</t>
  </si>
  <si>
    <t>REGISTRO LIQUIDACION DE PRESTACIONES SOCIALES POR EL PERIODO JULIO 01 DE 2022 A JUNIO 27 DE 2023, RESOLUCION NO.054 - OPERACION COMERCIAL TURNARINO LTDA,</t>
  </si>
  <si>
    <t>REGISTRO LIQUIDACION DE PRESTACIONES SOCIALES POR EL PERIODO JUNIO 28 DE 2022 A JUNIO 27 DE 2023, RESOLUCION NO.057 - OPERACION COMERCIAL TURNARINO LTDA,</t>
  </si>
  <si>
    <t>REGISTRO LIQUIDACION DE PRESTACIONES SOCIALES POR EL PERIODO JULIO 01 DE 2022 A JUNIO 27 DE 2023, RESOLUCION NO.062 - OPERACION COMERCIAL TURNARINO LTDA,</t>
  </si>
  <si>
    <t>REGISTRO LIQUIDACION DE PRESTACIONES SOCIALES POR EL PERIODO JULIO 01 DE 2022 A JUNIO 27 DE 2023, RESOLUCION NO.066 - OPERACION COMERCIAL TURNARINO LTDA,</t>
  </si>
  <si>
    <t>BERNAL GARCIA DAVID ALEXANDER</t>
  </si>
  <si>
    <t>REGISTRO LIQUIDACION DE PRESTACIONES SOCIALES POR EL PERIODO MAYO 01 DE 2023 A JUNIO 27 DE 2023, RESOLUCION NO.072 - OPERACION COMERCIAL TURNARINO LTDA,</t>
  </si>
  <si>
    <t>REGISTRO LIQUIDACION DE VACACIONES POR EL PERIODO DICIEMBRE 16 DE 2021 A DICIEMBRE 16 DE 2022, RESOLUCION NO.080 - OPERACION COMERCIAL TURNARINO LTDA,</t>
  </si>
  <si>
    <t xml:space="preserve">LINEAS CELULARES E INTERNET </t>
  </si>
  <si>
    <t xml:space="preserve">LINEAS CELULARES E INTERNET HOTEL MORASURCO </t>
  </si>
  <si>
    <t xml:space="preserve">HONORARIOS </t>
  </si>
  <si>
    <t xml:space="preserve">GASTOS DE INDEMNIZACION VACACIONES </t>
  </si>
  <si>
    <t xml:space="preserve">LINEAS CELULARES  TELEF E INTERNET </t>
  </si>
  <si>
    <t>HONORARIOS</t>
  </si>
  <si>
    <t>GASTOS COMBUSTIBLE</t>
  </si>
  <si>
    <t>INDEMINIZACION VACAC</t>
  </si>
  <si>
    <t xml:space="preserve">PAPELERIA </t>
  </si>
  <si>
    <t>ENERGIA HOTEL MORASURCO  OCTUBRE- DICIEMBRE 2023</t>
  </si>
  <si>
    <t>REGISTRO DE FACTURA NO.48680018 CODIGO INTERNO CE-215954 PERIODO DEL 23 DE AGOSTO DE 2023 A 22 DE SEPTIEMBRE DE 2023, REFERENCIA DE PAGO NO.98621640 PARA OPERACIÓN CCIAL HOTEL MORASURCO DE PROPIEDAD DE TURNARIÑO LTDA.</t>
  </si>
  <si>
    <t>REGISTRO DE FAC.NO.49285914 CODIGO INTERNO CE-215954 PERIODO DEL 22 DE SEPTIEMBRE DE 2023 A 23 DE OCTUBRE DE 2023, REFERENCIA DE PAGO NO.99315565 PARA OPERACIÓN CCIAL HOTEL MORASURCO DE PROPIEDAD DE TURNARIÑO LTDA.</t>
  </si>
  <si>
    <t>REGISTRO DE FAC.NO.49839185 CODIGO INTERNO CE-215954 PERIODO DEL 23 DE OCTUBRE DE 2023 A 22 DE NOVIEMBRE DE 2023, REFERENCIA DE PAGO NO.99992953 PARA OPERACIÓN CCIAL HOTEL MORASURCO DE PROPIEDAD DE TURNARIÑO LTDA.</t>
  </si>
  <si>
    <t>REGISTRO DE FAC.NO.50473304 CODIGO INTERNO CE-215954 PERIODO DEL 22 DE NOVIEMBRE DE 2023 A 21 DE DICIEMBRE DE 2023, REFERENCIA DE PAGO NO.100682712 PARA OPERACIÓN CCIAL HOTEL MORASURCO DE PROPIEDAD DE TURNARIÑO LTDA.</t>
  </si>
  <si>
    <t xml:space="preserve">ENERGIA </t>
  </si>
  <si>
    <t>REGISTRO FAC. NO.50257236 CODIGO INTERNO CE-1071403 PERIODO DEL 07 DE DICIEMBRE DE 2023 A 06 DE ENERO DE 2024, REFERENCIA DE PAGO NO.99671001 PARA OPERACIÓN CCIAL HOTEL SINDAMANOY DE PROPIEDAD DE TURNARIÑO LTDA</t>
  </si>
  <si>
    <t>REGISTRO DE FACTURA NO.48383192 CODIGO INTERNO CE-1071403 PERIODO DEL 07 DE SEPTIEMBRE DE 2023 A 03 DE OCTUBRE DE 2023, REFERENCIA DE PAGO NO.98339116 PARA OPERACIÓN CCIAL HOTEL SINDAMANOY DE PROPIEDAD DE TURNARIÑO LTDA.</t>
  </si>
  <si>
    <t>REGISTRO FAC. NO.49047906 CODIGO INTERNO CE-1071403 PERIODO DEL 03 DE OCTUBRE DE 2023 A 03 DE NOVIEMBRE DE 2023, REFERENCIA DE PAGO NO.99019702 PARA OPERACIÓN CCIAL HOTEL SINDAMANOY DE PROPIEDAD DE TURNARIÑO LTDA.</t>
  </si>
  <si>
    <t>REGISTRO FAC. NO.49565296 CODIGO INTERNO CE-1071403 PERIODO DEL 03 DE NOVIEMBRE DE 2023 A 06 DE DICIEMBRE DE 2023, REFERENCIA DE PAGO NO.99671001 PARA OPERACIÓN CCIAL HOTEL SINDAMANOY DE PROPIEDAD DE TURNARIÑO LTDA.</t>
  </si>
  <si>
    <t>REGISTRO FAC. 22944245 DEL MES DE SEPTIEMBRE DE 2023, SERVICIO DE SUMINISTRO AGUA PERIODO 02 DE SEPTIEMBRE DE 2023-02 DE OCTUBRE DE 2023, CODIGO 2607 - OPERACION HOTEL MORASURCO - TURNARINO LTDA,</t>
  </si>
  <si>
    <t>REGISTRO FAC. 23048932 DEL MES DE OCTUBRE DE 2023, SERVICIO DE SUMINISTRO AGUA PERIODO 03 DE OCTUBRE DE 2023-01 DE NOVIEMBRE DE 2023, CODIGO 2607 - OPERACION HOTEL MORASURCO - TURNARINO LTDA,</t>
  </si>
  <si>
    <t>REGISTRO FAC. 23153722 DEL MES DE NOVIEMBRE DE 2023, SERVICIO DE SUMINISTRO AGUA PERIODO 02 DE NOVIEMBRE DE 2023-02 DE DICIEMBRE DE 2023, CODIGO 2607 - OPERACION HOTEL MORASURCO - TURNARINO LTDA,</t>
  </si>
  <si>
    <t>REGISTRO FAC. 23258694 DEL MES DE DICIEMBRE DE 2023, SERVICIO DE SUMINISTRO AGUA PERIODO 02 DE DICIEMBRE DE 2023-02 DE ENERO DE 2024, CODIGO 2607 - OPERACION HOTEL MORASURCO - TURNARINO LTDA,</t>
  </si>
  <si>
    <t>REGISTRO FAC. NO.R 1037460747 CORRESPONDIENTE A SERVICIOS TELEFONIA E INTERNET CORRESPONDIENTE AL MES DE OCTUBRE, PERIODO OCTUBRE 01 A OCTUBRE 31 DE 2023, REF. PARA PAGO 41761038 - OPERACION COMERCIAL HOTEL MORASURCO - PROMOTORA DE TURISMO DE NARINO</t>
  </si>
  <si>
    <t>REGISTRO FACTURA N0. EC - 251560651 POR CONCEPTO TELEFONIA MOVIL 3128279082, 3128277797 Y 3176582550, PERIODO 27 DE SEPTIEMBRE A 26 DE OCTUBRE DE 2023, REFERENCIA PARA PAGOS 43200001 - OPERACION COMERCIAL HOTEL MORASURCO</t>
  </si>
  <si>
    <t>REGISTRO FACTURA N0. EC - 251608671 POR CONCEPTO TELEFONIA MOVIL 3156531121 PERIODO 13 DE OCTUBRE DE 2023 A 12 DE NOVIEMBRE DE 2023, REFERENCIA PARA PAGOS 10214494 - OPERACION COMERCIAL HOTEL MORASURCO-TURNARINO LTDA.</t>
  </si>
  <si>
    <t>REGISTRO FAC. NO.A-1336 POR CONCEPTO DE SERVICIOS DE INSTALACION DE INTERNET PYMES 320M, IP PUBLICA, CORRESPONDE AL MES DE OCTUBRE DE 2023 - OPERACION COMERCIAL HOTEL MORASURCO - TURNARINO LTDA.</t>
  </si>
  <si>
    <t>REGISTRO FACTURA N0. EC - 251663017 POR CONCEPTO TELEFONIA MOVIL 3128279082, 3128277797 Y 3176582550, PERIODO 27 DE OCTUBRE A 26 DE NOVIEMBRE DE 2023, REFERENCIA PARA PAGOS 43200001 - OPERACION COMERCIAL HOTEL MORASURCO</t>
  </si>
  <si>
    <t>REGISTRO FAC. NO.R 1040946372 CORRESPONDIENTE A SERVICIOS TELEFONIA E INTERNET CORRESPONDIENTE AL MES DE NOVIEMBRE, PERIODO NOVIEMBE 01 A NOVIEMBRE 30 DE 2023, REF. PARA PAGO 41761038 - OPERACION COMERCIAL HOTEL MORASURCO - PROMOTORA DE TURISMO DE NARINO</t>
  </si>
  <si>
    <t>REGISTRO FAC.N0. EC - 251726437 POR CONCEPTO TELEFONIA MOVIL 3156531121 PERIODO 13 DE NOVIEMBRE DE 2023 A 12 DE DICIEMBRE DE 2023, REFERENCIA PARA PAGOS 10214494 - OPERACION COMERCIAL HOTEL MORASURCO-TURNARINO LTDA.</t>
  </si>
  <si>
    <t>REGISTRO FAC.NO.EC - 251726437 POR CONCEPTO DE COBRO PASAGIGAS B2B DSCTO RENTA MENSUAL DCTO SMS EMPRESAS DCTO LDI R DCTO DATOS LTE</t>
  </si>
  <si>
    <t>REGISTRO FAC. NO.A-1351 POR CONCEPTO DE SERVICIOS DE INSTALACION DE INTERNET PYMES 320M, IP PUBLICA, CORRESPONDE AL MES DE NOVIEMBRE DE 2023 - OPERACION COMERCIAL HOTEL MORASURCO - TURNARINO LTDA.</t>
  </si>
  <si>
    <t>REGISTRO FACTURA N0. EC - 251786083 POR CONCEPTO TELEFONIA MOVIL 3128279082, 3128277797 Y 3176582550, PERIODO 27 DE NOVIEMBRE A 05 DE DICIEMBRE DE 2023, REFERENCIA PARA PAGOS 43200001 - OPERACION COMERCIAL HOTEL MORASURCO</t>
  </si>
  <si>
    <t>REGISTRO FAC. NO.R 1044689840 CORRESPONDIENTE A SERVICIOS TELEFONIA E INTERNET CORRESPONDIENTE AL MES DE DICIEMBRE, PERIODO DICIEMBRE 01 A DICIEMBRE 31 DE 2023, REF. PARA PAGO 41761038 - OPERACION COMERCIAL HOTEL MORASURCO - PROMOTORA DE TURISMO DE NARINO</t>
  </si>
  <si>
    <t>REGISTRO FAC. NO.A-1472 POR CONCEPTO DE SERVICIOS DE INSTALACION DE INTERNET PYMES 320M, IP PUBLICA, CORRESPONDE AL MES DE DICIEMBRE DE 2023 - OPERACION COMERCIAL HOTEL MORASURCO - TURNARINO LTDA.</t>
  </si>
  <si>
    <t>REGISTRO FACTURA N0. EC - 2518955347 POR CONCEPTO TELEFONIA MOVIL 3128279082, 3128277797 Y 3176582550, PERIODO 27 DE DICIEMBRE A 26 DE ENERO DE 2024, REFERENCIA PARA PAGOS 43200001 - OPERACION COMERCIAL HOTEL MORASURCO - TURNARINO LTDA.</t>
  </si>
  <si>
    <t>SERVICIOS DE INTERNET AÑO 2023 OPERACIÓN CCIAL HOTEL MORASURCO Y HOTEL SINDAMANOY</t>
  </si>
  <si>
    <t>T.V CABLE</t>
  </si>
  <si>
    <t>REGISTRO FACTURA NO. R 1036434350 SERVICIO DE TELEVISION, PERIODO DEL 01 DE OCTUBRE AL 31 DE OCTUBRE DE 2023, REFERENCIA DE PAGO NO.34503219, PARA OPERACION CCIAL HOTEL SINDAMANOY - TURNARINO LTDA.</t>
  </si>
  <si>
    <t>REGISTRO FACTURA NO. R 1036434383 SERVICIO DE TELEVISION, PERIODO DEL 01 DE OCTUBRE AL 31 DE OCTUBRE DE 2023, REFERENCIA DE PAGO NO.34503417, PARA OPERACION CCIAL HOTEL SINDAMANOY - TURNARINO LTDA.</t>
  </si>
  <si>
    <t>REGISTRO FACTURA NO. R 1036434360 SERVICIO DE TELEVISION, PERIODO DEL 01 DE OCTUBRE AL 30 DE OCTUBRE 30 DE 2023, REFERENCIA DE PAGO NO.34503235, PARA OPERACION CCIAL HOTEL SINDAMANOY - TURNARINO LTDA.</t>
  </si>
  <si>
    <t>REGISTRO FACTURA NO. R 1036434321 SERVICIO DE TELEVISION, PERIODO DEL 01 DE OCTUBRE AL 30 DE OCTUBRE DE 2023, REFERENCIA DE PAGO NO.34502799, PARA OPERACION CCIAL HOTEL SINDAMANOY - TURNARINO LTDA.</t>
  </si>
  <si>
    <t>REGISTRO FACTURA NO. R 1036434375 SERVICIO DE TELEVISION, PERIODO DEL 01 DE OCTUBRE AL 30 DE OCTUBRE DE 2023, REFERENCIA DE PAGO NO.34503342, PARA OPERACION CCIAL HOTEL SINDAMANOY - TURNARINO LTDA.</t>
  </si>
  <si>
    <t>REGISTRO FACTURA NO. R 1036434337 SERVICIO DE TELEVISION, PERIODO DEL 01 DE OCTUBRE AL 30 DE OCTUBRE DE 2023, REFERENCIA DE PAGO NO.34503078, PARA OPERACION CCIAL HOTEL SINDAMANOY - TURNARINO LTDA.</t>
  </si>
  <si>
    <t>REGISTRO FAC.NO. R 1039912058 SERVICIO DE TELEVISION, PERIODO DEL 01 DE NOVIEMBRE AL 30 DE NOVIEMBRE DE 2023, REFERENCIA DE PAGO NO.34503219, PARA OPERACION CCIAL HOTEL SINDAMANOY - TURNARINO LTDA.</t>
  </si>
  <si>
    <t>REGISTRO FAC.NO. R 1039912100 SERVICIO DE TELEVISION, PERIODO DEL 01 DE NOVIEMBRE AL 30 DE NOVIEMBRE DE 2023, REFERENCIA DE PAGO NO.34503417, PARA OPERACION CCIAL HOTEL SINDAMANOY - TURNARINO LTDA.</t>
  </si>
  <si>
    <t>REGISTRO FAC.NO. R 1039912073 SERVICIO DE TELEVISION, PERIODO DEL 01 DE NOVIEMBRE AL 30 DE NOVIEMBRE DE 2023, REFERENCIA DE PAGO NO.34503235, PARA OPERACION CCIAL HOTEL SINDAMANOY - TURNARINO LTDA.</t>
  </si>
  <si>
    <t>REGISTRO FAC.NO. R 1039912084 SERVICIO DE TELEVISION, PERIODO DEL 01 DE NOVIEMBRE AL 30 DE NOVIEMBRE DE 2023, REFERENCIA DE PAGO NO.34503342, PARA OPERACION CCIAL HOTEL SINDAMANOY - TURNARINO LTDA.</t>
  </si>
  <si>
    <t>REGISTRO FAC.NO. R 1039912043 SERVICIO DE TELEVISION, PERIODO DEL 01 DE NOVIEMBRE AL 30 DE NOVIEMBRE DE 2023, REFERENCIA DE PAGO NO.34503078, PARA OPERACION CCIAL HOTEL SINDAMANOY - TURNARINO LTDA.</t>
  </si>
  <si>
    <t>REGISTRO FAC.NO. R 1039912030 SERVICIO DE TELEVISION, PERIODO DEL 01 DE NOVIEMBRE AL 30 DE NOVIEMBRE DE 2023, REFERENCIA DE PAGO NO.34502799, PARA OPERACION CCIAL HOTEL SINDAMANOY - TURNARINO LTDA.</t>
  </si>
  <si>
    <t>REGISTRO FAC.NO. R 1043393850 SERVICIO DE TELEVISION, PERIODO DEL 01 DE DICIEMBRE AL 31 DE DICIEMBRE DE 2023, REFERENCIA DE PAGO NO.34503219, PARA OPERACION CCIAL HOTEL SINDAMANOY - TURNARINO LTDA.</t>
  </si>
  <si>
    <t>REGISTRO FAC.NO. R 1043393886 SERVICIO DE TELEVISION, PERIODO DEL 01 DE DICIEMBRE AL 30 DE DICIEMBRE DE 2023, REFERENCIA DE PAGO NO.34503417, PARA OPERACION CCIAL HOTEL SINDAMANOY - TURNARINO LTDA.</t>
  </si>
  <si>
    <t>REGISTRO FAC.NO. R 1043393863 SERVICIO DE TELEVISION, PERIODO DEL 01 DE DICIEMBRE AL 30 DE DICIEMBRE DE 2023, REFERENCIA DE PAGO NO.34503235, PARA OPERACION CCIAL HOTEL SINDAMANOY - TURNARINO LTDA.</t>
  </si>
  <si>
    <t>REGISTRO FAC.NO. R 1043393875 SERVICIO DE TELEVISION, PERIODO DEL 01 DE DICIEMBRE AL 30 DE DICIEMBRE DE 2023, REFERENCIA DE PAGO NO.34503342, PARA OPERACION CCIAL HOTEL SINDAMANOY - TURNARINO LTDA.</t>
  </si>
  <si>
    <t>REGISTRO FAC.NO. R 1043393827 SERVICIO DE TELEVISION, PERIODO DEL 01 DE DICIEMBRE AL 30 DE DICIEMBRE DE 2023, REFERENCIA DE PAGO NO.34502799, PARA OPERACION CCIAL HOTEL SINDAMANOY - TURNARINO LTDA.</t>
  </si>
  <si>
    <t>REGISTRO FAC.NO. R 1043393836 SERVICIO DE TELEVISION, PERIODO DEL 01 DE DICIEMBRE AL 30 DE DICIEMBRE DE 2023, REFERENCIA DE PAGO NO.34503078, PARA OPERACION CCIAL HOTEL SINDAMANOY - TURNARINO LTDA.</t>
  </si>
  <si>
    <t>TELEFONO E INTERNET</t>
  </si>
  <si>
    <t>COMPRA DE GAS PARA OPERACION HM SEGUN FACTURA No FEVP-104100 FECHA 21/10/2023</t>
  </si>
  <si>
    <t>COMPRA DE GAS PARA OPERACION HM SEGUN FACTURA No FEVP-107171 FECHA 07/11/2023</t>
  </si>
  <si>
    <t>COMPRA DE GAS PARA OPERACION HM SEGUN FACTURA No FEVP-108021 FECHA 19/11/2023</t>
  </si>
  <si>
    <t>COMPRA DE GAS PARA OPERACION HM SEGUN FACTURA No FEVP-110490 FECHA 04/12/2023</t>
  </si>
  <si>
    <t>COMPRA DE GAS PARA OPERACION HM SEGUN FACTURA No FEVP-113840 FECHA 31/12/2023</t>
  </si>
  <si>
    <t>COMPRA DE GAS PARA OPERACION HS SEGUN FACTURA No FEVP-103894 FECHA 02/10/2023</t>
  </si>
  <si>
    <t>COMPRA DE GAS PARA OPERACION HS SEGUN FACTURA No FEVP-104088 FECHA 19/10/2023</t>
  </si>
  <si>
    <t>COMPRA DE GAS PROPANO PARA OPERACION HS SEGUN FACTURA No FEVP-105779 FECHA 29/10/2023</t>
  </si>
  <si>
    <t>COMPRA DE GAS PARA OPERACION HS SEGUN FACTURA No FEVP-107318 FECHA 13/11/2023</t>
  </si>
  <si>
    <t>COMPRA DE GAS PARA OPERACION HS SEGUN FACTURA No FEVP-110268 FECHA 24/11/2023</t>
  </si>
  <si>
    <t>COMPRA DE GAS PARA OPERACION HS SEGUN FACTURA No FEVP-110280 FECHA 24/11/2023</t>
  </si>
  <si>
    <t>COMPRA DE GAS PARA OPERACION HS SEGUN FACTURA No FEVP-110644 FECHA 10/12/2023</t>
  </si>
  <si>
    <t>COMPRA DE GAS PARA OPERACION HS SEGUN FACTURA FEVP-112833 FECHA 25/12/2023</t>
  </si>
  <si>
    <t>COMPRA DE GAS PARA OPERACION HM SEGUN FACTURA No FEVP-111159 FECHA 18/12/2023</t>
  </si>
  <si>
    <t>REGISTRO FAC. NO.DSHM - 2150 PARA PRESTAR LOS SERVICIOS DE APOYO A LA GESTION DE COBROS Y DEPURACION DE CARTERA DE LA ENTIDAD, OPERACION COMERCIAL HOTEL MORASURCO Y HOTEL SINDAMANOY CORRESPONDE AL MES DE SEPTIEMBRE DE 2023 - TURNARINO LTDA</t>
  </si>
  <si>
    <t>REGISTRO FAC. No.DSHM - 2440, CORRESPONDE SERVICIOS PROFESIONALES COMO REVISOR FISCAL DURANTE EL MES DE SEPTIEMBRE DE 2023 - ESTABLECIMIENTOS COMERCIALES HOTEL MORASURCO Y HOTEL SINDAMANOY - OPERACION COMERCIAL TURNARINO LTDA</t>
  </si>
  <si>
    <t>REGISTRO FAC. NO.DSHM - 2702 PARA PRESTAR LOS SERVICIOS DE APOYO A LA GESTION DE COBROS Y DEPURACION DE CARTERA DE LA ENTIDAD, OPERACION COMERCIAL HOTEL MORASURCO Y HOTEL SINDAMANOY CORRESPONDE AL MES DE OCTUBRE DE 2023 - TURNARINO LTDA,</t>
  </si>
  <si>
    <t>REGISTRO FAC. NO.DSHM - 2703 POR CONCEPTO DE SERVICIOS DE APOYO A LA GESTION EN LAS DIFERENTES ACTIVIDADES DE GERENCIA; CORRESPONDIENTE AL MES DE OCTUBRE DE 2023 - OPERACION TURNARIÑO LTDA</t>
  </si>
  <si>
    <t>REGISTRO FAC. No.DSHM - 2706 POR CONCEPTO DE SERVICIOS PROFESIONALES INGENIERO DE SISTEMAS CORRESPONDIENTE AL MES DE OCTUBRE DE 2023-OPERACION COMERCIAL HOTEL MORASURCO - TURNARINO LTDA.</t>
  </si>
  <si>
    <t>REGISTRO FAC. NO.DSHM - 2707 PRESTAR LOS SERVICIOS DE APOYO A LA GESTION A LAS AREAS DE AUDITORIA, REALIZANDO UNA REVISIÓN Y ANALISIS DETALLADO DE LOS MOVIMIENTOS DIARIOS DE LOS ESTABLECIMIENTOS DE COMERCIO HOTEL MORASURCO Y HOTEL SINDAMANOY CORRESPONDE AL MES DE SEPTIEMBRE DE 2023, OPERACION COMERCIAL TURNARINO LTDA</t>
  </si>
  <si>
    <t>REGISTRO FAC. NO.DSHM - 2708 PRESTAR LOS SERVICIOS DE APOYO A LA GESTION A LAS AREAS DE AUDITORIA, REALIZANDO UNA REVISIÓN Y ANALISIS DETALLADO DE LOS MOVIMIENTOS DIARIOS DE LOS ESTABLECIMIENTOS DE COMERCIO HOTEL MORASURCO Y HOTEL SINDAMANOY CORRESPONDE AL MES DE OCTUBRE DE 2023, OPERACION COMERCIAL TURNARINO LTDA</t>
  </si>
  <si>
    <t>REGISTRO FAC.NO.DSHM - 2732 CORRESPONDIENTE A CAPACITACIONES Y SERVICIOS PROFESIONALES Y TECNICOS EN EL SISTEMA DEM GESTION DE SEGURIDAD Y SALUD EN EL TRABAJO PARA EL CORRECTO FUNCIONAMIENTO DEL PERSONAL DE LA ENTIDAD, OPERACION COMERCIAL HOTEL MORASURCO - TURNARINO LTDA</t>
  </si>
  <si>
    <t>REGISTRO FAC.No.DSHM - 2767 CORRESPONDE SERVICIOS PROFESIONALES COMO REVISOR FISCAL DURANTE EL MES DE OCTUBRE DE 2023 - ESTABLECIMIENTOS COMERCIALES HOTEL MORASURCO Y HOTEL SINDAMANOY - OPERACION COMERCIAL TURNARINO LTDA</t>
  </si>
  <si>
    <t>ROMERO VILLAVICENCIO ANA GABRIELA</t>
  </si>
  <si>
    <t>REGISTRO FAC.NO.DSHM - 3185 CORRESPONDIENTE A APOYO LOGISTICO, EN EJECUCION DEL CONVENIO INTERADMI</t>
  </si>
  <si>
    <t>REGISTRO FAC.No.DSHM - 3257 CORRESPONDIENTE A SERVICIOS PROFESIONALES INGENIERO DE SISTEMAS CORRESPONDIENTE AL MES DE NOVIEMBRE DE 2023-OPERACION COMERCIAL HOTEL MORASURCO - TURNARINO LTDA.</t>
  </si>
  <si>
    <t>REGISTRO FAC.NO.DSHM - 3254 CORRESPONDIENTE A LA PRESTACION DE LOS SERVICIOS DE APOYO A LA GESTION DE COBROS Y DEPURACION DE CARTERA DE LA ENTIDAD, OPERACION COMERCIAL HOTEL MORASURCO Y HOTEL SINDAMANOY CORRESPONDE AL MES DE OCTUBRE DE 2023 - TURNARINO LTDA</t>
  </si>
  <si>
    <t>REGISTRO FAC.NO.DSHM - 3258 CORRESPONDIETE A PRESTACION DE SERVICIOS DE APOYO A LA GESTION EN LAS DIFERENTES ACTIVIDADES DE LA ENTIDAD COMO ABOGADA PARA APOYAR LA GESTION CONTRACTUAL; CORRESPONDIENTE AL MES DE NOVIEMBRE DE 2023 - OPERACION TURNARIÑO LTDA</t>
  </si>
  <si>
    <t>REGISTRO FAC. No.DSHM - 3356, CORRESPONDE SERVICIOS PROFESIONALES COMO REVISOR FISCAL DURANTE EL MES DE NOVIEMBRE DE 2023 - ESTABLECIMIENTOS COMERCIALES HOTEL MORASURCO Y HOTEL SINDAMANOY - OPERACION COMERCIAL TURNARINO LTDA</t>
  </si>
  <si>
    <t>REGISTRO FAC. NO.DSHM - 3350 PRESTAR LOS SERVICIOS DE APOYO A LA GESTION A LAS AREAS DE AUDITORIA, REALIZANDO UNA REVISIÓN Y ANALISIS DETALLADO DE LOS MOVIMIENTOS DIARIOS DE LOS ESTABLECIMIENTOS DE COMERCIO HOTEL MORASURCO Y HOTEL SINDAMANOY CORRESPONDE AL MES DE NOVIEMBRE DE 2023, OPERACION COMERCIAL TURNARINO LTDA</t>
  </si>
  <si>
    <t>DIAZ SANCHEZ GLEIDY BEATRIZ</t>
  </si>
  <si>
    <t>REGISTRO FAC.NO.DSHM - 3527 CORRESPONDIENTE A APOYO A LA GESTION PARA LA ORGANIZACION DE INVENTARIOS DOCUMENTALES EN FISICO Y FORMATO EN EXCEK VIGENCIA 2021-2022 DURANTE EL MES DE DICIEMBRE DE 2023, OPERACION COMERCIAL HOTEL MORASURCO - TURNARINO LTDA.</t>
  </si>
  <si>
    <t>APOYO A LA GESTION PARA ORGANIZACION DE INVENTARIOS DOCUMENTALES EN FISICO FORMATO EXCEL VIGENCIA 2021 -2022 MES DE NOVIEMBRE DE 2022, SEGUN DOCUMENTO EQUIVALENTE NUMERO DSHM 3526</t>
  </si>
  <si>
    <t>REGISTRO FAC.NO.DSHM - 3597 CORRESPONDIETE A PRESTACION DE SERVICIOS DE APOYO A LA GESTION EN LAS DIFERENTES ACTIVIDADES DE LA ENTIDAD COMO ABOGADA PARA APOYAR LA GESTION CONTRACTUAL; CORRESPONDIENTE AL MES DEDICIEMBRE DE 2023 - OPERACION TURNARIÑO LTDA</t>
  </si>
  <si>
    <t>REGISTRO FAC.NO.DSHM - 3602 CORRESPONDIENTE A APOYO A LA GESTION CONTABLE EN EL DEPARTAMENTO FINANCIERO EN ACTIVIDADES ENCAMINADAS A LA EJECUCION Y CONTROL DE PROCESOS DE DEPURACION CONTABLE DEL 01 AL 30 DE NOVIEMBRE DE 2023, OPERACION COMERCIAL HOTEL MORASURCO - TURNARINO LTDA,</t>
  </si>
  <si>
    <t>REGISTRO FAC.NO.DSHM - 3603 CORRESPONDIENTE A APOYO A LA GESTION CONTABLE EN EL DEPARTAMENTO FINANCIERO EN ACTIVIDADES ENCAMINADAS A LA EJECUCION Y CONTROL DE PROCESOS DE DEPURACION CONTABLE DEL 01 AL 30 DE DICIEMBRE DE 2023, OPERACION COMERCIAL HOTEL MORASURCO - TURNARINO LTDA,</t>
  </si>
  <si>
    <t>REGISTRO FAC.NO.DSHM - 3600 CORRESPONDIENTE A APOYO A LA GESTION CONTABLE EN EL DEPARTAMENTO FINANCIERO EN ACTIVIDADES ENCAMINADAS A LA EJECUCION Y CONTROL DE PROCESOS DE DEPURACION CONTABLE DEL 01 AL 30 DE SEPTIEMBRE DE 2023, OPERACION COMERCIAL HOTEL MORASURCO - TURNARINO LTDA,</t>
  </si>
  <si>
    <t>REGISTRO FAC.NO.DSHM - 3601 CORRESPONDIENTE A APOYO A LA GESTION CONTABLE EN EL DEPARTAMENTO FINANCIERO EN ACTIVIDADES ENCAMINADAS A LA EJECUCION Y CONTROL DE PROCESOS DE DEPURACION CONTABLE DEL 01 AL 31 DE OCTUBRE DE 2023, OPERACION COMERCIAL HOTEL MORASURCO - TURNARINO LTDA,</t>
  </si>
  <si>
    <t>REGISTRO FAC.NO.DSHM - 3594 CORRESPONDIENTE A LA PRESTACION DE LOS SERVICIOS DE APOYO A LA GESTION DE COBROS Y DEPURACION DE CARTERA DE LA ENTIDAD, HOTEL MORASURCO Y HOTEL SINDAMANOY CORRESPONDE AL MES DE NOVIEMBRE DE 2023 - TURNARINO LTDA</t>
  </si>
  <si>
    <t>REGISTRO FAC.No.DSHM - 3593 CORRESPONDIENTE A SERVICIOS PROFESIONALES INGENIERO DE SISTEMAS CORRESPONDIENTE AL MES DE DICIEMBRE DE 2023-OPERACION COMERCIAL HOTEL MORASURCO - TURNARINO LTDA.</t>
  </si>
  <si>
    <t>REGISTRO FAC.NO.DSHM - 3595 PRESTAR LOS SERVICIOS DE APOYO A LA GESTION A LAS AREAS DE AUDITORIA, REALIZANDO UNA REVISIÓN Y ANALISIS DETALLADO DE LOS MOVIMIENTOS DIARIOS DE LOS ESTABLECIMIENTOS DE COMERCIO HOTEL MORASURCO Y HOTEL SINDAMANOY CORRESPONDE AL MES DE DICIEMBRE DE 2023, OPERACION COMERCIAL TURNARINO LTDA</t>
  </si>
  <si>
    <t>REGISTRO FAC.No.DSHM - 3599 CORRESPONDE SERVICIOS PROFESIONALES COMO REVISOR FISCAL DURANTE EL MES DE DICIEMBRE DE 2023 - ESTABLECIMIENTOS COMERCIALES HOTEL MORASURCO Y HOTEL SINDAMANOY - OPERACION COMERCIAL TURNARINO LTD</t>
  </si>
  <si>
    <t>BELTRAN ORTEGA EDWIN ARMANDO</t>
  </si>
  <si>
    <t>REGISTRO FAC.NO.DSHM - 3619 CORRESPONDIENTE APOYO PARA RECREACION DE EVENTO PRIVADO NO.4693 CELEBRADO EL 23 DE DICIEMBRE DE 2023, OPERACION COMERCIAL HOTEL MORASURCO - TURNARINO LTDA.</t>
  </si>
  <si>
    <t>YEPEZ VILLOTA LUCY ESTEFHANIA</t>
  </si>
  <si>
    <t>REGISTRO FAC.NO.DSHM - 3623 CORRESPONDIENTE A SERVICIOS PROFESIONALES PARA CAPACITACIONES Y ACOMPANAMIENTO A RESGUARDOS INDIGENAS Y ENTIDADES TERRITORIALES EN TEMAS DE DESARROLO REGIONAL, SEGUN TN-056-2023, OPERACION COMERCIAL HOTEL MORASURCO - TURNARINO LTDA.YO LOGISTICO, EN EJECUCION DEL CONVENIO INTERADMINISTRATIVO SUSCRITO CON LA SECRETARIA DE PLANEACION NO.GN3191-2023, GOBERNACION DE NARINO, SERVICIOS PROFESIONALES PARA EL DESARROLLO DE LAS CAPACITACIONES Y ACOMPAÑAMIENTO A RESGUARDOS INDIGENAS Y ENTIDADES TERRITORIALES MUNICIPALES EN TEMAS DE DESARROLLO REGIONAL ADECUADI, EJERCICIO A LA GESTION PUBLICA Y PROGRAMACION Y USOS DE RECURSOS SGP Y AESGRI, PARA EL CUMPLIMIENTO DE PLANES, PROGRAMAS Y ESTRATEGIAS DE LA ENTIDAD, OPERACION COMERCIAL HOTEL MORASURCO - TURNARINO LTDA.</t>
  </si>
  <si>
    <t>REGISTRO FAC. No.DSHM - 2500 CORRESPONDE A SERVICIOS DE OPERACION LOGISTICA Y PRESTAR SERVICIOS DE APOYO A LA GESTION EN EL AREA COMERCIAL, PARA LA EJECUCION , PLANEACION Y FACTURACION CON EL FIN DE GARANTIZAR LA EFICIENCIA Y CELERIDAD EN LA ATENCION DE LOS CONTRATOS INTERADMINISTRATIVOS DE LA ENTIDAD, CORRESPONDE AL MES DE SEPTIEMBRE DE 2023 - OPERACION COMERCIAL HOTEL MORASURCO - PROMOTORA DE TURISMO DE NARINO</t>
  </si>
  <si>
    <t>CAMPAÑA BENAVIDES ELVER STEVEN</t>
  </si>
  <si>
    <t>REGISTRO FAC.NO. DSHM - 2713 CORRESPONDIENTE A SERVICIOS DE APOYO A LA GESTION EN EL AREA DE COMERCIAL PARA LA PLANEACION, EJECUCION Y FACTURACION DE LOS CONTRATOS INTERADMINISTRATIVOS SUSCRITOS CON LA ENTIDAD CORRESPONDIENTE AL MES DE OCTUBRE DE 2023, OPERACION COMERCIAL HOTEL MORASURCO - TURNARINO LTDA.</t>
  </si>
  <si>
    <t>REGISTRO FAC.NO.FE-2181 CORRESPONDIENTE A CONTRATO TN-026-2023, PUBLICIDAD POR EL PERIODO DEL 01 AL 30 DE OCTUBRE DE 2023, OPERACION COMERCIAL TURNARINO LTDA.</t>
  </si>
  <si>
    <t>REGISTRO FAC.NO.DSHM - 2710 CORRESPONDIENTE A APOYO A LA GESTION OPERATIVA EN EL AREA DE RECEPCION DEL HOTEL MORASURCO, CORRESPONDIENTE AL MES DE OCTUBRE DE 2023, OPERACION COMERCIAL HOTEL MORASURCO - TURNARINO LTDA.</t>
  </si>
  <si>
    <t>REGISTRO FAC.No.DSHM - 2760 CORRESPONDE A SERVICIOS DE OPERACION LOGISTICA Y PRESTAR SERVICIOS DE APOYO A LA GESTION EN EL AREA COMERCIAL, PARA LA EJECUCION , PLANEACION Y FACTURACION CON EL FIN DE GARANTIZAR LA EFICIENCIA Y CELERIDAD EN LA ATENCION DE LOS CONTRATOS INTERADMINISTRATIVOS DE LA ENTIDAD, CORRESPONDE AL MES DE OCTUBRE DE 2023 - OPERACION COMERCIAL HOTEL MORASURCO - PROMOTORA DE TURISMO DE NARINO,</t>
  </si>
  <si>
    <t>REGISTRO FAC.NO.DSHM - 2766 CORRESPONDE A SERVICIOS DE OPERACION LOGISTICA Y PRESTAR SERVICIOS DE APOYO A LA GESTION EN EL AREA COMERCIAL, PARA LA EJECUCION , PLANEACION Y FACTURACION CON EL FIN DE GARANTIZAR LA EFICIENCIA Y CELERIDAD EN LA ATENCION DE LOS CONTRATOS INTERADMINISTRATIVOS SUSCRITOS CON LA ENTIDAD, CORRESPONDE AL MES DE OCTUBRE DE 2023 - OPERACION COMERCIAL HOTEL MORASURCO - PROMOTORA DE TURISMO DE NARINO.</t>
  </si>
  <si>
    <t>REGISTRO FAC.NO.FE-2247 CORRESPONDIENTE A CONTRATO TN-026-2023, PUBLICIDAD POR EL PERIODO DEL 01 AL 30 DE NOVIEMBRE DE 2023, OPERACION COMERCIAL TURNARINO LTDA.</t>
  </si>
  <si>
    <t>REGISTRO FAC.NO.DSHM - 3255 CORRESPONDIENTE A SERVICIOS DE APOYO A LA GESTION EN EL AREA DE COMERCIAL PARA LA PLANEACION, EJECUCION Y FACTURACION DE LOS CONTRATOS INTERADMINISTRATIVOS SUSCRITOS CON LA ENTIDAD CORRESPONDIENTE AL MES DE NOVIEMBRE DE 2023, OPERACION COMERCIAL HOTEL MORASURCO - TURNARINO LTDA.</t>
  </si>
  <si>
    <t>REGISTRO FAC.No.DSHM - 3357 CORRESPONDE A SERVICIOS DE OPERACION LOGISTICA Y PRESTAR SERVICIOS DE APOYO A LA GESTION EN EL AREA COMERCIAL, PARA LA EJECUCION , PLANEACION Y FACTURACION CON EL FIN DE GARANTIZAR LA EFICIENCIA Y CELERIDAD EN LA ATENCION DE LOS CONTRATOS INTERADMINISTRATIVOS DE LA ENTIDAD, CORRESPONDE AL MES DE NOVIEMBRE DE 2023 - OPERACION COMERCIAL HOTEL MORASURCO - PROMOTORA DE TURISMO DE NARINO,</t>
  </si>
  <si>
    <t>REGISTRO FAC. NO.DSHM - 3360 CORRESPONDE A SERVICIOS DE OPERACION LOGISTICA Y PRESTAR SERVICIOS DE APOYO A LA GESTION EN EL AREA COMERCIAL, PARA LA EJECUCION , PLANEACION Y FACTURACION CON EL FIN DE GARANTIZAR LA EFICIENCIA Y CELERIDAD EN LA ATENCION DE LOS CONTRATOS INTERADMINISTRATIVOS SUSCRITOS CON LA ENTIDAD, CORRESPONDE AL MES DE NOVIEMBRE DE 2023 - OPERACION COMERCIAL HOTEL MORASURCO - PROMOTORA DE TURISMO DE NARINO.</t>
  </si>
  <si>
    <t>REGISTRO FAC.No.DSHM - 3618 CORRESPONDE A SERVICIOS DE OPERACION LOGISTICA Y PRESTAR SERVICIOS DE APOYO A LA GESTION EN EL AREA COMERCIAL, PARA LA EJECUCION , PLANEACION Y FACTURACION CON EL FIN DE GARANTIZAR LA EFICIENCIA Y CELERIDAD EN LA ATENCION DE LOS CONTRATOS INTERADMINISTRATIVOS DE LA ENTIDAD, CORRESPONDE AL MES DE DICIEMBRE DE 2023 - OPERACION COMERCIAL HOTEL MORASURCO - PROMOTORA DE TURISMO DE NARINO,</t>
  </si>
  <si>
    <t>REGISTRO FAC.NO.DSHM - 3591 CORRESPONDIENTE A SERVICIOS DE APOYO A LA GESTION EN EL AREA DE COMERCIAL PARA LA PLANEACION, EJECUCION Y FACTURACION DE LOS CONTRATOS INTERADMINISTRATIVOS SUSCRITOS CON LA ENTIDAD CORRESPONDIENTE AL MES DE DICIEMBRE DE 2023, OPERACION COMERCIAL HOTEL MORASURCO - TURNARINO LTDA.</t>
  </si>
  <si>
    <t>REGISTRO FAC. NO.DSHM - 3590 CORRESPONDE A SERVICIOS DE OPERACION LOGISTICA Y PRESTAR SERVICIOS DE APOYO A LA GESTION EN EL AREA COMERCIAL, PARA LA EJECUCION , PLANEACION Y FACTURACION CON EL FIN DE GARANTIZAR LA EFICIENCIA Y CELERIDAD EN LA ATENCION DE LOS CONTRATOS INTERADMINISTRATIVOS SUSCRITOS CON LA ENTIDAD, CORRESPONDE AL MES DE DICIEMBRE DE 2023 - OPERACION COMERCIAL HOTEL MORASURCO - PROMOTORA DE TURISMO DE NARINO.</t>
  </si>
  <si>
    <t>REGISTRO FAC.NO.FE-2305 CORRESPONDIENTE A CONTRATO TN-026-2023, PUBLICIDAD POR EL PERIODO DEL 01 AL 31 DE DICIEMBRE DE 2023, OPERACION COMERCIAL TURNARINO LTDA.</t>
  </si>
  <si>
    <t>GOMEZ BURGOS OSCAR GERARDO</t>
  </si>
  <si>
    <t>REGISTRO FAC.NO.DSHM - 2829 CORRESPONDIENTE A SERVICIOS PROFESIONALES PARA LA INTERVENTORIA TECNICA, ADMINISTRATIVA Y FINANCIERA DEL CONTRATO TN-045-2023, CUYO OBJETO CONTRACTUAL ES LA ELABORACION DE ESTUDIOS Y DISENO PARA LA CONSTRUCCION DE DOS LOCALES COMERCIALES EN EL EXTERIOR DE LA ENTIDAD, OPERAION COMERCIAL HOTEL MORASURCO - TURNARINO LTDA.</t>
  </si>
  <si>
    <t>BURBANO ERASO DARIO FERNANDO</t>
  </si>
  <si>
    <t>REGISTRO FAC.NO.DSHM - 2828 CORRESPONDIENTE A PRESTACION DE SERVICIOS PROFESIONALES PARA LA ELABORACION DE ESTUDIOS Y DISENOS PARA LA CONSTRUCCION DE DOS LOCALES COMERCIALES EN LA PARTE EXTERIOR DE LA ENTIDAD, OPERACION COMERCIAL HOTEL MORASURCO - TURNARINO LTDA.</t>
  </si>
  <si>
    <t xml:space="preserve">HONORARIOS PROFESIONALES Y TECNICOS ADMON </t>
  </si>
  <si>
    <t>COMPRA DE PAPELERIA PARA OPERACION HM SEGUN FACTURA No FE-85322 FECHA 04/10/2023</t>
  </si>
  <si>
    <t>COMPRA DE PAPELERIA PARA OPERACION HM SEGUN FACTURA No FE-85323 FECHA 04/10/2023</t>
  </si>
  <si>
    <t>COMPRA DE PAPELERIA PARA OPERACION HM SEGUN FACTURA No FE-85620 FECHA 09/10/2023</t>
  </si>
  <si>
    <t>PALACIOS BENITEZ NATHALY</t>
  </si>
  <si>
    <t>REGISTRO LEGALIZACIÓN No 010 CAJA MENOR, REEMBOLSO No. 011, GASTOS CAJA MENOR VIGENCIA 2023, SEGUN FACTURA No DE-11593</t>
  </si>
  <si>
    <t>UTT COLOMBIAN TECHNOLOGY SAS</t>
  </si>
  <si>
    <t>COMPRA DE TINTAS Y TONERS PARA IMPRESORAS HM SEGUN FACTURA No FE-337 FECHA 30/10/2023</t>
  </si>
  <si>
    <t>COMPRA DE TALONARIOS PARA OPERACION HM SEGUN DACTURA No FEP-40 FECHA 10/11/2023</t>
  </si>
  <si>
    <t>COMPRA DE PAPELERIA PARA OPERACION HM SEGUN FACTURA No FE-90771 FECHA 27/12/2023</t>
  </si>
  <si>
    <t>COMPRA DE SOBRES DE REMISION DE FONDOS OPERACION HM SEGUN FACTURA No FEP-63 FECHA 27/12/2023</t>
  </si>
  <si>
    <t xml:space="preserve">UTILES Y PAPELERIA Y FOTOCOPIAS HOTEL MORASURCO </t>
  </si>
  <si>
    <t>COMPRA DE TALONARIOS REGISTRO HOTELERO PARA OPERACION HS SEGUN FACTURA No FEP-27 FECHA 18/10/2023</t>
  </si>
  <si>
    <t>COMPRA DE COMESTIBLES, SUMINISTROS, ELEMENTOS DE ASEO Y PAPELERIA PARA OPERACION HS SEGUN DSHS-272 FECHA 06/11/2023</t>
  </si>
  <si>
    <t>COMPRA DE COMESTIBLES PARA OPERACION HS SEGUN DSHS-273 FECHA 17/11/2023</t>
  </si>
  <si>
    <t>COMPRA DE COMESTIBLES, SUMINISTROS, ELEMENTOS DE ASEO Y PAPELERÍA PARA OPERACION HS SEGUN DSHS-293 FECHA 08/10/2023</t>
  </si>
  <si>
    <t>COMPRA DE COMESTIBLES, PAPELERIA, Y ELEMENTOS DE ASEO PARA OPERACION HM SEGUN DSHM-298 FECHA 18/12/2023</t>
  </si>
  <si>
    <t>COMPRA DE COMESTIBLES, PAPELERÍA, SUMINISTROS, Y ELEMENTOS DE ASEO PARA OPERACION HS SEGUN DSHS-323 FECHA 26/12/2023</t>
  </si>
  <si>
    <t>UTILES Y PAPELERIA Y FOTOCOPIAS HOTEL SINDAMANOY</t>
  </si>
  <si>
    <t>REGISTRO LEGALIZACIÓN No 008 CAJA MENOR, REEMBOLSO No. 009, GASTOS CAJA MENOR VIGENCIA 2023, SEGUN FACTURA No 82367</t>
  </si>
  <si>
    <t>REGISTRO LEGALIZACIÓN No 010 CAJA MENOR, REEMBOLSO No. 011, GASTOS CAJA MENOR VIGENCIA 2023, SEGUN FACTURA No 82546, 105959</t>
  </si>
  <si>
    <t>ACPM</t>
  </si>
  <si>
    <t>REGISTRO LIQUIDACION DE VACACIONES POR EL PERIODO ENERO 04 DE 2022 A ENERO 03 DE 2023, RESOLUCION NO.091 - OPERACION COMERCIAL TURNARINO LTDA,</t>
  </si>
  <si>
    <t>REGISTRO LIQUIDACION DE VACACIONES POR EL PERIODO ENERO 28 DE 2022 A ENERO 28 DE 2023, RESOLUCION NO.097 - OPERACION COMERCIAL TURNARINO LTDA,</t>
  </si>
  <si>
    <t>REGISTRO LIQUIDACION DE PRESTACIONES SOCIALES POR EL PERIODO ENERO 01 DE 2023 A OCTUBRE 31 DE 2023, RESOLUCION NO.094 - OPERACION COMERCIAL TURNARINO LTDA,</t>
  </si>
  <si>
    <t>REGISTRO LIQUIDACION DE PRESTACIONES SOCIALES POR EL PERIODO ENERO 01 DE 2022 A OCTUBRE 31 DE 2023, RESOLUCION NO.096 - OPERACION COMERCIAL TURNARINO LTDA,</t>
  </si>
  <si>
    <t xml:space="preserve">VACACIONES ADMON </t>
  </si>
  <si>
    <t>REGISTRO LIQUIDACION DE VACACIONES POR EL PERIODO OCTUBRE 01 DE 2022 A SEPTIEMBRE 30 DE 2021, RESOLUCION NO.XXX - OPERACION COMERCIAL TURNARINO LTDA,</t>
  </si>
  <si>
    <t>REGISTRO LIQUIDACION DE PRESTACIONES SOCIALES POR EL PERIODO JUNIO 28 DE 2023 A AGOSTO 30 DE 2023, RESOLUCION NO.093 - OPERACION COMERCIAL TURNARINO LTDA,</t>
  </si>
  <si>
    <t>REGISTRO LIQUIDACION DE PRESTACIONES SOCIALES POR EL PERIODO ENERO 01 DE 2022 A OCTUBRE 31 DE 2023, RESOLUCION NO.095 - OPERACION COMERCIAL TURNARINO LTDA,</t>
  </si>
  <si>
    <t>VACACIONES OPERATIVO</t>
  </si>
  <si>
    <t xml:space="preserve">CONTRATACION SERVICIOS </t>
  </si>
  <si>
    <t xml:space="preserve">PAPELERIA Y UTILES </t>
  </si>
  <si>
    <t>ENERGIA HOTEL MORASURCO   ENERO- MARZO  2024</t>
  </si>
  <si>
    <t>REGISTRO DE FAC.NO.51008988 CODIGO INTERNO CE-215954 PERIODO DEL 21 DE DICIEMBRE DE 2023 A 23 DE ENERO DE 2023, REFERENCIA DE PAGO NO.101361080 PARA OPERACIÓN CCIAL HOTEL MORASURCO DE PROPIEDAD DE TURNARIÑO LTDA.</t>
  </si>
  <si>
    <t>REGISTRO DE FAC.NO.52140283 CODIGO INTERNO CE-215954 PERIODO DEL 23 DE ENERO DE 2024 A 21 DE FEBRERO DE 2024, REFERENCIA DE PAGO NO.102023607 PARA OPERACIÓN CCIAL HOTEL MORASURCO DE PROPIEDAD DE TURNARIÑO LTDA.</t>
  </si>
  <si>
    <t>REGISTRO DE FAC.NO.51008988 CODIGO INTERNO CE-215954 PERIODO DEL 22 DE FEBRERO DE 2024 A 21 DE MARZO DE 2024, REFERENCIA DE PAGO NO.101361080 PARA OPERACIÓN CCIAL HOTEL MORASURCO DE PROPIEDAD DE TURNARIÑO LTDA.</t>
  </si>
  <si>
    <t>REGISTRO FAC. NO.50718489 CODIGO INTERNO CE-1071403 PERIODO DEL 04 DE ENERO DE 2024 A 06 DE FEBRERO DE 2024, REFERENCIA DE PAGO NO.101056628 PARA OPERACIÓN CCIAL HOTEL SINDAMANOY DE PROPIEDAD DE TURNARIÑO LTDA</t>
  </si>
  <si>
    <t>REGISTRO FAC. NO.51352024 CODIGO INTERNO CE-1071403 PERIODO DEL 06 DE FEBRERO DE 2024 A 05 DE MARZO DE 2024, REFERENCIA DE PAGO NO.101735824 PARA OPERACIÓN CCIAL HOTEL SINDAMANOY DE PROPIEDAD DE TURNARIÑO LTDA</t>
  </si>
  <si>
    <t>REGISTRO FAC. NO.51903177 CODIGO INTERNO CE-1071403 PERIODO DEL 05 DE MARZO DE 2024 A 06 DE ABRIL DE 2024, REFERENCIA DE PAGO NO.10230180 PARA OPERACIÓN CCIAL HOTEL SINDAMANOY DE PROPIEDAD DE TURNARIÑO LTDA</t>
  </si>
  <si>
    <t>ENERGIA HOTEL SINDAMANOY   ENERO- MARZO  2024</t>
  </si>
  <si>
    <t>REGISTRO FAC. 23363934 DEL MES DE ENERO DE 2024, SERVICIO DE SUMINISTRO AGUA PERIODO 03 DE ENERO DE 2024 A 01 DE FEBRERO DE 2024, CODIGO 2607 - OPERACION HOTEL MORASURCO - TURNARINO LTDA,</t>
  </si>
  <si>
    <t>REGISTRO FAC. 23469421 DEL MES DE FEBRERO DE 2024, SERVICIO DE SUMINISTRO AGUA PERIODO 02 DE FEBRERO DE 2024 A 01 DE MARZO DE 2024, CODIGO 2607 - OPERACION HOTEL MORASURCO - TURNARINO LTDA,</t>
  </si>
  <si>
    <t>REGISTRO FAC. NO.R 1048078666 CORRESPONDIENTE A SERVICIOS TELEFONIA E INTERNET CORRESPONDIENTE AL MES DE ENERO, PERIODO ENERO 01 A ENERO 31 DE 2024, REF. PARA PAGO 41761038 - OPERACION COMERCIAL HOTEL MORASURCO - PROMOTORA DE TURISMO DE NARINO</t>
  </si>
  <si>
    <t>REGISTRO FAC.N0. EC - 251951585 POR CONCEPTO TELEFONIA MOVIL 3156531121 PERIODO 13 DE ENERO DE 2024 A 12 DE FEBRERO DE 2024, REFERENCIA PARA PAGOS 10214494 - OPERACION COMERCIAL HOTEL MORASURCO-TURNARINO LTDA.</t>
  </si>
  <si>
    <t>REGISTRO FAC. NO.A-1520 POR CONCEPTO DE SERVICIOS DE INSTALACION DE INTERNET PYMES 320M, IP PUBLICA, CORRESPONDE AL MES DE ENERO DE 2024 - OPERACION COMERCIAL HOTEL MORASURCO - TURNARINO LTDA.</t>
  </si>
  <si>
    <t>REGISTRO FAC. NO.R 1051506518 CORRESPONDIENTE A SERVICIOS TELEFONIA E INTERNET CORRESPONDIENTE AL MES DE FEBRERO, PERIODO FEBRERO 01 A FEBRERO 29 DE 2024, REF. PARA PAGO 41761038 - OPERACION COMERCIAL HOTEL MORASURCO - PROMOTORA DE TURISMO DE NARINO</t>
  </si>
  <si>
    <t>REGISTRO FACTURA N0. EC - 252014880 POR CONCEPTO TELEFONIA MOVIL 3128279082, 3128277797 Y 3176582550, PERIODO 27 DE ENERO A 26 DE FEBERO DE 2023, REFERENCIA PARA PAGOS 43200001 - OPERACION COMERCIAL HOTEL MORASURCO - TURNARINO LTDA.</t>
  </si>
  <si>
    <t>SERVICIOS DE CELULAR AÑO 2024 OPERACIÓN CCIAL HOTEL MORASURCO</t>
  </si>
  <si>
    <t>REGISTRO FAC.N0. EC - 252061397 POR CONCEPTO COSTOS ADICIONALES DE PASAGIGAS B2B EN SERVICIO DE INTERNET PERIODO 13 DE ENERO DE 2024 A 12 DE FEBRERO DE 2024, REFERENCIA PARA PAGOS 10214494 - OPERACION COMERCIAL HOTEL MORASURCO-TURNARINO LTDA.</t>
  </si>
  <si>
    <t>REGISTRO FAC. NO.R 1053827105 CORRESPONDIENTE A SERVICIOS TELEFONIA E INTERNET CORRESPONDIENTE AL MES DE MARZO, PERIODO MARZO 01 A MARZO 31 DE 2024, REF. PARA PAGO 41761038 - OPERACION COMERCIAL HOTEL MORASURCO - PROMOTORA DE TURISMO DE NARINO</t>
  </si>
  <si>
    <t>REGISTRO FAC.N0. EC - 252175729 POR CONCEPTO TELEFONIA MOVIL 3156531121 PERIODO 13 DE MARZO DE 2024 A 12 DE ABRIL DE 2024, REFERENCIA PARA PAGOS 10214494 - OPERACION COMERCIAL HOTEL MORASURCO-TURNARINO LTDA.</t>
  </si>
  <si>
    <t>REGISTRO FAC. NO.A-1629 POR CONCEPTO DE SERVICIOS DE INSTALACION DE INTERNET 15 MEGAS, CORRESPONDE AL MES DE MARZO DE 2024 - OPERACION COMERCIAL HOTEL MORASURCO - TURNARINO LTDA.</t>
  </si>
  <si>
    <t>REGISTRO FAC. NO.A-1642 POR CONCEPTO DE SERVICIOS DE INSTALACION DE INTERNET 200 MEGAS, CORRESPONDE AL MES DE MARZO DE 2024 - OPERACION COMERCIAL HOTEL MORASURCO - TURNARINO LTDA.</t>
  </si>
  <si>
    <t>REGISTRO FAC.NO. R 1046857256 SERVICIO DE TELEVISION, PERIODO DEL 01 DE ENERO A 31 DE ENERO DE 2023, REFERENCIA DE PAGO NO.34503219, PARA OPERACION CCIAL HOTEL SINDAMANOY - TURNARINO LTDA.</t>
  </si>
  <si>
    <t>REGISTRO FAC.NO. R 1046857292 SERVICIO DE TELEVISION, PERIODO DEL 01 DE ENERO AL 31 DE ENERO DE 2024, REFERENCIA DE PAGO NO.34503417, PARA OPERACION CCIAL HOTEL SINDAMANOY - TURNARINO LTDA.</t>
  </si>
  <si>
    <t>REGISTRO FAC.NO. R 1046857265 SERVICIO DE TELEVISION, PERIODO DEL 01 DE ENERO AL 30 DE ENERO DE 2024, REFERENCIA DE PAGO NO.34503235, PARA OPERACION CCIAL HOTEL SINDAMANOY - TURNARINO LTDA.</t>
  </si>
  <si>
    <t>REGISTRO FAC.NO. R 1046857277 SERVICIO DE TELEVISION, PERIODO DEL 01 DE ENERO AL 31 DE ENERO DE 2024, REFERENCIA DE PAGO NO.34503342, PARA OPERACION CCIAL HOTEL SINDAMANOY - TURNARINO LTDA.</t>
  </si>
  <si>
    <t>REGISTRO FAC.NO. R 1046857224 SERVICIO DE TELEVISION, PERIODO DEL 01 DE ENERO AL 31 DE ENERO DE 2024, REFERENCIA DE PAGO NO.34502799, PARA OPERACION CCIAL HOTEL SINDAMANOY - TURNARINO LTDA.</t>
  </si>
  <si>
    <t>REGISTRO FAC.NO. R 1046857239 SERVICIO DE TELEVISION, PERIODO DEL 01 DE ENERO AL 31 DE ENERO DE 2024, REFERENCIA DE PAGO NO.34503078, PARA OPERACION CCIAL HOTEL SINDAMANOY - TURNARINO LTDA.</t>
  </si>
  <si>
    <t>REGISTRO FAC.NO. R 1050328353 SERVICIO DE TELEVISION, PERIODO DEL 01 DE FEBRERO AL 29 DE FEBRERO DE 2024, REFERENCIA DE PAGO NO.34503219, PARA OPERACION CCIAL HOTEL SINDAMANOY - TURNARINO LTDA.</t>
  </si>
  <si>
    <t>REGISTRO FAC.NO. R 1050328389 SERVICIO DE TELEVISION, PERIODO DEL 01 DE FEBRERO AL 29 DE FEBRERO DE 2024, REFERENCIA DE PAGO NO.34503417, PARA OPERACION CCIAL HOTEL SINDAMANOY - TURNARINO LTDA.</t>
  </si>
  <si>
    <t>REGISTRO FAC.NO. R 1050328359 SERVICIO DE TELEVISION, PERIODO DEL 01 DE FEBRERO AL 29 DE FEBRERO DE 2024, REFERENCIA DE PAGO NO.34503235, PARA OPERACION CCIAL HOTEL SINDAMANOY - TURNARINO LTDA.,</t>
  </si>
  <si>
    <t>REGISTRO FAC.NO. R 1050328374 SERVICIO DE TELEVISION, PERIODO DEL 01 DE FEBRERO AL 29 DE FEBRERO DE 2024, REFERENCIA DE PAGO NO.34503342, PARA OPERACION CCIAL HOTEL SINDAMANOY - TURNARINO LTDA.</t>
  </si>
  <si>
    <t>REGISTRO FAC.NO. R 1050328324 SERVICIO DE TELEVISION, PERIODO DEL 01 DE FEBRERO AL 29 DE FEBRERO DE 2024, REFERENCIA DE PAGO NO.34502799, PARA OPERACION CCIAL HOTEL SINDAMANOY - TURNARINO LTDA.</t>
  </si>
  <si>
    <t>REGISTRO FAC.NO. R 1050328337 SERVICIO DE TELEVISION, PERIODO DEL 01 DE FEBRERO AL 29 DE FEBRERO DE 2024, REFERENCIA DE PAGO NO.34503078, PARA OPERACION CCIAL HOTEL SINDAMANOY - TURNARINO LTDA.</t>
  </si>
  <si>
    <t>REGISTRO FAC.NO. R 1053827069 SERVICIO DE TELEVISION, PERIODO DEL 01 DE MARZO AL 31 DE MARZO DE 2024, REFERENCIA DE PAGO NO.34503219, PARA OPERACION CCIAL HOTEL SINDAMANOY - TURNARINO LTDA.</t>
  </si>
  <si>
    <t>REGISTRO FAC.NO. R 1053827105 SERVICIO DE TELEVISION, PERIODO DEL 01 DE MARZO AL 31 DE MARZO DE 2024, REFERENCIA DE PAGO NO.34503417, PARA OPERACION CCIAL HOTEL SINDAMANOY - TURNARINO LTDA.</t>
  </si>
  <si>
    <t>REGISTRO FAC.NO. R 1053827046 SERVICIO DE TELEVISION, PERIODO DEL 01 DE MARZO AL 31 DE MARZO DE 2024, REFERENCIA DE PAGO NO.34502799, PARA OPERACION CCIAL HOTEL SINDAMANOY - TURNARINO LTDA.,</t>
  </si>
  <si>
    <t>REGISTRO FAC.NO. R 1053827077 SERVICIO DE TELEVISION, PERIODO DEL 01 DE MARZO AL 31 DE MARZO DE 2024, REFERENCIA DE PAGO NO.34503235, PARA OPERACION CCIAL HOTEL SINDAMANOY - TURNARINO LTDA.,</t>
  </si>
  <si>
    <t>REGISTRO FAC.NO. R 1053827058 SERVICIO DE TELEVISION, PERIODO DEL 01 DE MARZO AL 31 DE MARZO DE 2024, REFERENCIA DE PAGO NO.34503078, PARA OPERACION CCIAL HOTEL SINDAMANOY - TURNARINO LTDA.,</t>
  </si>
  <si>
    <t>REGISTRO FAC.NO. R 1053827093 SERVICIO DE TELEVISION, PERIODO DEL 01 DE MARZO AL 31 DE MARZO DE 2024, REFERENCIA DE PAGO NO.34503342, PARA OPERACION CCIAL HOTEL SINDAMANOY - TURNARINO LTDA.,</t>
  </si>
  <si>
    <t>COMPRA DE GAS PARA OPERACION Hm SEGUN FACTURA FEVP-115099 FECHA 22/01/2024</t>
  </si>
  <si>
    <t>COMPRA DE GAS PARA OPERACION HM SEGUN FACTURA No FEVP-117317 FECHA 11/02/2024</t>
  </si>
  <si>
    <t>COMPRA DE GAS PARA OPERACION HM SEGUN FACTURA No FEVP-120422 FECHA 28/02/2024</t>
  </si>
  <si>
    <t>COMPRA DE GAS PARA OPERACION HM SEGUN FACTURA No FEVP-122075 FECHA 19/03/2024</t>
  </si>
  <si>
    <t>COMPRA DE GAS PARA OPERACION HS SEGUN FACTURA No FEVP-113933 FECHA 15/01/2024</t>
  </si>
  <si>
    <t>COMPRA DE GAS PARA OPERACION HS SEGUN FACTURA No FEVP-115096 FECHA 23/01/2024</t>
  </si>
  <si>
    <t>COMPRA DE GAS PARA OPERACION HS SEGUN FACTURA No FEVP-117063 FECHA 09/02/2024</t>
  </si>
  <si>
    <t>COMPRA DE GAS PARA OPERACION HS SEGUN FACTURA No FEVP-118018 FECHA 19/02/2024</t>
  </si>
  <si>
    <t>COMPRA DE GAS PARA OPERACION HS SEGUN FACTURA No FEVP-120502 FECHA 07/03/2024</t>
  </si>
  <si>
    <t>COMPRA DE GAS PARA OPERACION HS SEGUN FACTURA No FEVP-121318 FECHA 17/03/2024</t>
  </si>
  <si>
    <t>COMPRA DE GAS PARA OPERACION HM SEGUN FACTURA No FEVP-123827 FECHA 31/03/2024</t>
  </si>
  <si>
    <t>REGISTRO FAC.NO.DSHM - 4089 CORRESPONDIETE A PRESTACION DE SERVICIOS DE APOYO A LA GESTION EN LAS DIFERENTES ACTIVIDADES DE LA ENTIDAD COMO ABOGADA PARA APOYAR LA GESTION CONTRACTUAL; CORRESPONDIENTE AL MES DE ENERO DE 2024 - OPERACION TURNARIÑO LTDA</t>
  </si>
  <si>
    <t>REGISTRO FAC.NO.DSHM - 4093 CORRESPONDIENTE A LA PRESTACION DE LOS SERVICIOS DE APOYO A LA GESTION DE COBROS Y DEPURACION DE CARTERA DE LA ENTIDAD, HOTEL MORASURCO Y HOTEL SINDAMANOY CORRESPONDE AL MES DE ENERO DE 2024 - TURNARINO LTDA</t>
  </si>
  <si>
    <t>PRADO ROSAS TANIA GABRIELA</t>
  </si>
  <si>
    <t>REGISTRO FAC.NO.DSHM - 3261 CORRESPONDIENTE A APOYO A LA GESTION EN LOS PROCESOS DE GESTION DOC DE LA ENTIDAD, CORRESPONDIENTE AL MES DE ENERO DE 2024, OPERACION COMERCIAL HOTEL MORASURCO - TURNARINO LTDA</t>
  </si>
  <si>
    <t>REGISTRO FAC.No.DSHM - 4229 CORRESPONDIENTE A SERVICIOS PROFESIONALES COMO INGENIERO DE SISTEMAS, PARA APOYO A LA GESTION PARA LA ASESORIA TECNICA EN SISTEMAS DE COMPUTO, MANTENIMIENTO DE REDES, APOYO TECNICO, MANEJO DE SOFWARE DURANTE EL MES DE ENERO DE 2024-OPERACION COMERCIAL HOTEL MORASURCO - TURNARINO LTDA.</t>
  </si>
  <si>
    <t>REGISTRO FAC. No.DSHM - 4241, CORRESPONDE SERVICIOS PROFESIONALES COMO REVISOR FISCAL DURANTE EL MES DE ENERO DE 2024 - ESTABLECIMIENTOS COMERCIALES HOTEL MORASURCO Y HOTEL SINDAMANOY - OPERACION COMERCIAL TURNARINO LTDA</t>
  </si>
  <si>
    <t>REGISTRO FAC.NO.DSHM - 4252 CORRESPONDIETE A PRESTACION DE SERVICIOS DE APOYO A LA GESTION EN LAS DIFERENTES ACTIVIDADES DE LA ENTIDAD COMO ABOGADA PARA APOYAR LA GESTION CONTRACTUAL; CORRESPONDIENTE AL MES DE FEBRERO DE 2024 - OPERACION TURNARIÑO LTDA</t>
  </si>
  <si>
    <t>REGISTRO FAC.No.DSHM - 4251 CORRESPONDIENTE A SERVICIOS PROFESIONALES COMO INGENIERO DE SISTEMAS, PARA APOYO A LA GESTION PARA LA ASESORIA TECNICA EN SISTEMAS DE COMPUTO, MANTENIMIENTO DE REDES, APOYO TECNICO, MANEJO DE SOFWARE DURANTE EL MES DE FEBRERO DE 2024-OPERACION COMERCIAL HOTEL MORASURCO - TURNARINO LTDA.</t>
  </si>
  <si>
    <t>REGISTRO FAC.NO.DSHM - 4250 CORRESPONDIENTE A APOYO A LA GESTION EN LOS PROCESOS DE GESTION DOCUMENTAL DE LA ENTIDAD, CORRESPONDIENTE AL MES DE FEBRERO DE 2024, OPERACION COMERCIAL HOTEL MORASURCO - TURNARINO LTDA</t>
  </si>
  <si>
    <t>REGISTRO FAC.NO.DSHM - 4246 CORRESPONDIENTE A PRESTACION DE LOS SERVICIOS DE APOYO A LA GESTION A LAS AREAS DE AUDITORIA, REALIZANDO UNA REVISIÓN Y ANALISIS DETALLADO DE LOS MOVIMIENTOS DIARIOS DE LOS ESTABLECIMIENTOS DE COMERCIO HOTEL MORASURCO Y HOTEL SINDAMANOY CORRESPONDE AL MES DE ENERO DE 2024, OPERACION COMERCIAL TURNARINO LTDA</t>
  </si>
  <si>
    <t>REGISTRO FAC.NO.DSHM - 4247 CORRESPONDIENTE A PRESTACION DE LOS SERVICIOS DE APOYO A LA GESTION A LAS AREAS DE AUDITORIA, REALIZANDO UNA REVISIÓN Y ANALISIS DETALLADO DE LOS MOVIMIENTOS DIARIOS DE LOS ESTABLECIMIENTOS DE COMERCIO HOTEL MORASURCO Y HOTEL SINDAMANOY CORRESPONDE AL MES DE FEBRERO DE 2024, OPERACION COMERCIAL TURNARINO LTDA</t>
  </si>
  <si>
    <t>REGISTRO FAC.NO.DSHM - 4253 CORRESPONDIENTE A LA PRESTACION DE LOS SERVICIOS DE APOYO A LA GESTION DE COBROS Y DEPURACION DE CARTERA DE LA ENTIDAD, HOTEL MORASURCO Y HOTEL SINDAMANOY CORRESPONDE AL MES DE FEBRERO DE 2024 - TURNARINO LTDA</t>
  </si>
  <si>
    <t>REGISTRO FAC. NO.FE - 28259, CONTRATO DE PRESTACION DE SERVICIOS NO.TN-013-2024 POR PRESTACION DE SERVICIOS PARA LOS SERVICIOS DE CAPACITACION, SOPORTE TECNICO PERIODO 2024, EN EL SOFTWARE COMPUCONTA DE CONFORMIDAD CON EL ALCANCE , LAS OBLIGACIONES ESPECIFICAS, CUOTA 3 DE 3, OPERACION CONTABLE HOTEL MORASURCO - TURNARINO LTDA</t>
  </si>
  <si>
    <t>REGSITRO FAC.NO.DSHM - 4369 CORRESPONDIENTE A PRESTACION DE SERVICIOS TECNICOS PARA REALIZAR TRAMITES Y GESTIONES PERTINENTES ANTE LA CAMARA DE COMERCIO, DOCUMENTACION LEGAL PARA LA ENTIDAD, OPERACION COMERCIAL HOTEL MORASURCO - TURNARINO LTDA.</t>
  </si>
  <si>
    <t>REGISTRO FAC.No.DSHM - 4358 CORRESPONDIENTE A SERVICIOS PROFESIONALES COMO INGENIERO DE SISTEMAS, PARA APOYO A LA GESTION PARA LA ASESORIA TECNICA EN SISTEMAS DE COMPUTO, MANTENIMIENTO DE REDES, APOYO TECNICO, MANEJO DE SOFWARE DURANTE EL MES DE MARZO DE 2024-OPERACION COMERCIAL HOTEL MORASURCO - TURNARINO LTDA.</t>
  </si>
  <si>
    <t>REGISTRO FAC.NO.DSHM - 4359 CORRESPONDIENTE A APOYO A LA GESTION EN LOS PROCESOS DE GESTION DOCUMENTAL DE LA ENTIDAD, CORRESPONDIENTE AL MES DE MARZO DE 2024, OPERACION COMERCIAL HOTEL MORASURCO - TURNARINO LTDA</t>
  </si>
  <si>
    <t>REGISTRO FAC.NO.DSHM - 4363 CORRESPONDIENTE A LA PRESTACION DE LOS SERVICIOS DE APOYO A LA GESTION DE COBROS Y DEPURACION DE CARTERA DE LA ENTIDAD, HOTEL MORASURCO Y HOTEL SINDAMANOY CORRESPONDE AL MES DE MARZO DE 2024 - TURNARINO LTDA</t>
  </si>
  <si>
    <t>REGISTRO FAC.NO.DSHM - 4364 CORRESPONDIETE A PRESTACION DE SERVICIOS DE APOYO A LA GESTION EN LAS DIFERENTES ACTIVIDADES DE LA ENTIDAD COMO ABOGADA PARA APOYAR LA GESTION CONTRACTUAL; CORRESPONDIENTE AL MES DE MARZO DE 2024 - OPERACION TURNARIÑO LTDA</t>
  </si>
  <si>
    <t>REGISTRO FAC.NO.DSHM - 4365 CORRESPONDIENTE A PRESTACION DE LOS SERVICIOS DE APOYO A LA GESTION A LAS AREAS DE AUDITORIA, REALIZANDO UNA REVISIÓN Y ANALISIS DETALLADO DE LOS MOVIMIENTOS DIARIOS DE LOS ESTABLECIMIENTOS DE COMERCIO HOTEL MORASURCO Y HOTEL SINDAMANOY CORRESPONDE AL MES DE MARZO DE 2024, OPERACION COMERCIAL TURNARINO LTDA</t>
  </si>
  <si>
    <t>REGISTRO FAC.No.DSHM - 4366 CORRESPONDE SERVICIOS PROFESIONALES COMO REVISOR FISCAL DURANTE EL MES DE FEBRERO DE 2024 - ESTABLECIMIENTOS COMERCIALES HOTEL MORASURCO Y HOTEL SINDAMANOY - OPERACION COMERCIAL TURNARINO LTDA</t>
  </si>
  <si>
    <t>REGISTRO FAC.No.DSHM - 4367 CORRESPONDE SERVICIOS PROFESIONALES COMO REVISOR FISCAL DURANTE EL MES DE MARZO DE 2024 - ESTABLECIMIENTOS COMERCIALES HOTEL MORASURCO Y HOTEL SINDAMANOY - OPERACION COMERCIAL TURNARINO LTDA</t>
  </si>
  <si>
    <t>PAGO FAC. NO.FE - 2896, CONTRATO DE PRESTACION DE SERVICIOS NO.TN-013-2024 POR PRESTACION DE SERVICIOS PARA LOS SERVICIOS DE CAPACITACION, SOPORTE TECNICO Y ACTUALIZACION PERIODO 2024, EN EL SOFTWARE COMPUCONTA DE CONFORMIDAD CON EL ALCANCE , LAS OBLIGACIONES ESPECIFICAS, CUOTA 2 DE 3, OPERACION CONTABLE HOTEL MORASURCO - TURNARINO LTDA</t>
  </si>
  <si>
    <t>BORJA CORTES ALEX JOHAN</t>
  </si>
  <si>
    <t>REGISTRO FAC.NO.DSHM - 4094 CORRESPONDIENTE A SERVICIOS DE APOYO A LA GESTION EN EL AREA DE COMERCIAL PARA LA PLANEACION, EJECUCION Y FACTURACION DE LOS CONTRATOS INTERADMINISTRATIVOS SUSCRITOS CON LA ENTIDAD CORRESPONDIENTE AL MES DE ENERO DE 2024, OPERACION COMERCIAL HOTEL MORASURCO - TURNARINO LTDA.</t>
  </si>
  <si>
    <t>REGISTRO FAC.NO.DSHM - 4091 CORRESPONDIENTE A SERVICIOS DE APOYO A LA GESTION EN EL AREA DE COMERCIAL PARA LA PLANEACION, EJECUCION Y FACTURACION DE LOS CONTRATOS INTERADMINISTRATIVOS SUSCRITOS CON LA ENTIDAD CORRESPONDIENTE AL MES DE ENERO DE 2024, OPERACION COMERCIAL HOTEL MORASURCO - TURNARINO LTDA.</t>
  </si>
  <si>
    <t>REGISTRO FAC.NO.FE-2398 CORRESPONDIENTE A CONTRATO TN-011-2024, PUBLICIDAD POR EL PERIODO DEL 01 AL 31 DE ENERO DE 2024, OPERACION COMERCIAL TURNARINO LTDA.</t>
  </si>
  <si>
    <t>REGISTRO FAC. No.DSHM - 4239 CORRESPONDE A SERVICIOS DE OPERACION LOGISTICA Y PRESTAR SERVICIOS DE APOYO A LA GESTION EN EL AREA COMERCIAL, PARA LA EJECUCION , PLANEACION Y FACTURACION CON EL FIN DE GARANTIZAR LA EFICIENCIA Y CELERIDAD EN LA ATENCION EN LA EJECUCION DE LOS CONTRATOS INTERADMINISTRATIVOS, CORRESPONDE AL MES DE ENERO DE 2024 - OPERACION COMERCIAL HOTEL MORASURCO - PROMOTORA DE TURISMO DE NARINO</t>
  </si>
  <si>
    <t>REGISTRO FAC.NO.DSHM - 4248 CORRESPONDIENTE A SERVICIOS DE APOYO A LA GESTION EN EL AREA DE COMERCIAL PARA LA PLANEACION, EJECUCION Y FACTURACION DE LOS CONTRATOS INTERADMINISTRATIVOS SUSCRITOS CON LA ENTIDAD CORRESPONDIENTE AL MES DE FEBRERO DE 2024, OPERACION COMERCIAL HOTEL MORASURCO - TURNARINO LTDA.</t>
  </si>
  <si>
    <t>REGISTRO FAC. No.DSHM - 4290 CORRESPONDE A SERVICIOS DE OPERACION LOGISTICA Y PRESTAR SERVICIOS DE APOYO A LA GESTION EN EL AREA COMERCIAL, PARA LA EJECUCION , PLANEACION Y FACTURACION CON EL FIN DE GARANTIZAR LA EFICIENCIA Y CELERIDAD EN LA ATENCION EN LA EJECUCION DE LOS CONTRATOS INTERADMINISTRATIVOS, CORRESPONDE AL MES DE FEBRERO DE 2024 - OPERACION COMERCIAL HOTEL MORASURCO - PROMOTORA DE TURISMO DE NARINO</t>
  </si>
  <si>
    <t>REGISTRO FAC.NO.FE-2448 CORRESPONDIENTE A CONTRATO TN-011-2024, PUBLICIDAD POR EL PERIODO DEL 01 AL 29 DE FEBRERO DE 2024, OPERACION COMERCIAL TURNARINO LTDA.</t>
  </si>
  <si>
    <t>REGISTRO FAC.NO.FE-2508 CORRESPONDIENTE A CONTRATO TN-011-2024, PUBLICIDAD POR EL PERIODO DEL 01 AL 31 DE MARZO DE 2024, OPERACION COMERCIAL TURNARINO LTDA.</t>
  </si>
  <si>
    <t>REGISTRO FAC.NO.DSHM - 4360 CORRESPONDIENTE A SERVICIOS DE APOYO A LA GESTION EN EL AREA DE COMERCIAL PARA LA PLANEACION, EJECUCION Y FACTURACION DE LOS CONTRATOS INTERADMINISTRATIVOS SUSCRITOS CON LA ENTIDAD CORRESPONDIENTE AL MES DE MARZO DE 2024, OPERACION COMERCIAL HOTEL MORASURCO - TURNARINO LTDA.</t>
  </si>
  <si>
    <t>REGISTRO FAC.No.DSHM - 4361 CORRESPONDE A SERVICIOS DE OPERACION LOGISTICA Y PRESTAR SERVICIOS DE APOYO A LA GESTION EN EL AREA COMERCIAL, PARA LA EJECUCION , PLANEACION Y FACTURACION CON EL FIN DE GARANTIZAR LA EFICIENCIA Y CELERIDAD EN LA ATENCION EN LA EJECUCION DE LOS CONTRATOS INTERADMINISTRATIVOS, CORRESPONDE AL MES DE MARZO DE 2024 - OPERACION COMERCIAL HOTEL MORASURCO - PROMOTORA DE TURISMO DE NARINO</t>
  </si>
  <si>
    <t>CONTRATACION SS PERSONALES Y E APOYO A LA GESTION</t>
  </si>
  <si>
    <t>VIATICOS Y GASTOS DE VIAJE</t>
  </si>
  <si>
    <t>REGISTRO RESOLUCION NO.006, VALOR VIATICOS DESPLAZAMIENTO A LA CIUDAD DE BOGOTA DEL 27 DE FEBRERO AL 02 DE MARZO DE 2024, PARTICIPACION EN LA VITRINA TURISTICA ANATO 2024 , OPERACION COMERCIAL HOSTEL MORASURCO - TURNARINO LTDA.</t>
  </si>
  <si>
    <t>ESCOBAR GUZMAN MARIA ALEJANDRA</t>
  </si>
  <si>
    <t>REGISTRO ACUERDO NO.002-2024, VALOR VIATICOS DESPLAZAMIENTO A LA CIUDAD DE BOGOTA DEL 27 DE FEBRERO AL 02 DE MARZO DE 2024, PARTICIPACION EN LA VITRINA TURISTICA ANATO 2024 , OPERACION COMERCIAL HOSTEL MORASURCO - TURNARINO LTDA.</t>
  </si>
  <si>
    <t>VIATICOS</t>
  </si>
  <si>
    <t>REGISTRO LEGALIZACION APERTURA CAJA MENOR, REEMBOLSO No.001, GASTOS CAJA MENOR VIGENCIA 2024 SEGUN FACTURA No PRE3-4976</t>
  </si>
  <si>
    <t>IBARRA LUIS GERARDO</t>
  </si>
  <si>
    <t>COMPRA DE LAPICEROS CON LOGO TURNARIÑO PARA EVENTO ANATO EN LA CIUDAD DE BOGOTA SEGUN DSHM-4319 FECHA 07/03/2024</t>
  </si>
  <si>
    <t>ORTEGA ERASO EDWIN JAIR</t>
  </si>
  <si>
    <t>COMPRA DE MATERIALES PARA MANTENIMIENTO HM SEGUN FACTURA No FVE-30410 FECHA 23/03/2024</t>
  </si>
  <si>
    <t>CACHARRERIA CALI - VARGAS Y CIA. S EN C</t>
  </si>
  <si>
    <t>COMPRA DE PAPELERIA PARA EVENTO CONVENIO GOBIERNO SEGUN FACTURA No CC-43305 FECHA 27/03/2024</t>
  </si>
  <si>
    <t>UTILES Y PAPELERIA Y FOTOCOPIAS HOTEL MORASURCO</t>
  </si>
  <si>
    <t>BARRERA SARASTY ADRIANA MILENA</t>
  </si>
  <si>
    <t>COMPRA DE SUMINISTROS, ELEMENTOS DE ASEO Y PAPELERIA PARA OPERACION HS SEGUN FACTURA No FE-3596 FECHA 15/01/2024</t>
  </si>
  <si>
    <t>COMPRA DE SUMINISTROS Y ELEMENTOS DE ASEO PARA OPERACIÓN HS SEGUN FACTURA No FE-3601 FECHA 17/01/2024</t>
  </si>
  <si>
    <t>COMPRA DE ELEMENTOS DE ASEO Y PAPELERIA PARA OPERACION HS SEGUN FACTURA No FE-3726 FECHA 07/03/2024</t>
  </si>
  <si>
    <t>UTILES DE ESCRITORIO Y PAPELERIA</t>
  </si>
  <si>
    <t>REGISTRO LEGALIZACION APERTURA CAJA MENOR, REEMBOLSO No.001, GASTOS CAJA MENOR VIGENCIA 2024 SEGUN FACTURA No S4-160402</t>
  </si>
  <si>
    <t>REGISTRO LEGALIZACION CAJA MENOR No.002, REEMBOLSO No.002, GASTOS CAJA MENOR VIGENCIA 2024 SEGUN FACTURA No 82750</t>
  </si>
  <si>
    <t>REGISTRO LEGALIZACION CAJA MENOR No.003, REEMBOLSO No.003, GASTOS CAJA MENOR VIGENCIA 2024 SEGUN FACTURAS No 107055, 171914</t>
  </si>
  <si>
    <t>ACPM Y COMB</t>
  </si>
  <si>
    <t>REGISTRO RESOLUCION NO.003A CORRESPONDIENTE A A AJUNSTE EN LA LIQUIDACION DEFINITIVA DE PRESTACIONES SOCIALES A ENERO 02 DE 2024, OPERACION COMERCIAL HOTEL TURNARINO LTDA.</t>
  </si>
  <si>
    <t>CORAL PALACIOS DANIEL MAURICIO</t>
  </si>
  <si>
    <t>REGISTRO RESOLUCION NO.007 CORRESPONDIENTE A LIQUIDACION DEFINITIVA DE PRESTACIONES SOCIALES A ENERO 01 DE 2024 A 21 DE ENERO DE 2024, OPERACION COMERCIAL HOTEL HOTEL MORASURCO - TURNARINO LTDA.</t>
  </si>
  <si>
    <t>2.4.1.01.03.001.01.001</t>
  </si>
  <si>
    <t>LIQUIDACION DEFINITIVA DE PRESTACIONES SOCIALES CORRESPONIDIENTES AL PERIODIO COMPRENDIDIO ENTRE EL 01 DE ENERO AL 29 DE FEBRERO DE 2024 , SEGUN RESOLUCION NUMERO 008 DEL 03 DE MARZO DE 2024</t>
  </si>
  <si>
    <t>URREA MUÑOZ EMIRO ALDEMAR</t>
  </si>
  <si>
    <t>REGISTRO RESOLUCION NO.009 CORRESPONDIENTE A LIQUIDACION DEFINITIVA DE PRESTACIONES SOCIALES DE FEBRERO 22 DE 2024 A 29 DE FEBRERO DE 2024, OPERACION COMERCIAL HOTEL HOTEL MORASURCO - TURNARINO LTDA.</t>
  </si>
  <si>
    <t>TV CABLE</t>
  </si>
  <si>
    <t>RESUMEN</t>
  </si>
  <si>
    <t>IV TRIMESTRE 2023</t>
  </si>
  <si>
    <t>I TRIMESTRE 2024</t>
  </si>
  <si>
    <t>DETALLES</t>
  </si>
  <si>
    <t>TOTALES</t>
  </si>
  <si>
    <t>DIFRENCIA</t>
  </si>
  <si>
    <t>VARIACIÓN %</t>
  </si>
  <si>
    <t>HONORARIOS PROFESIONALES Y TECNICOS ADMON - FUNCIONAMIENTO</t>
  </si>
  <si>
    <t>HONORARIOS PROFESIONALES Y TECNICOS ADMON  - OPERCIONALES</t>
  </si>
  <si>
    <t>ENERGIA HOTEL MORASURCO   ABRIL- JUNIO  2024</t>
  </si>
  <si>
    <t>ENERGIA HOTEL SINDAMANOY   ABRIL- JUNIO  2024</t>
  </si>
  <si>
    <t>II TRIMESTRE 2024</t>
  </si>
  <si>
    <t>REGISTRO DE FAC.NO.52140283 CODIGO INTERNO CE-215954 PERIODO DEL 21 DE FEBRERO DE 2024 A 21 DE MARZO DE 2024, REFERENCIA DE PAGO NO.102672626 PARA OPERACIÓN CCIAL HOTEL MORASURCO DE PROPIEDAD DE TURNARIÑO LTDA.</t>
  </si>
  <si>
    <t>REGISTRO DE FAC.NO.52827416 CODIGO INTERNO CE-215954 PERIODO DEL 21 DE MARZO DE 2024 A 22 DE ABRIL DE 2024, REFERENCIA DE PAGO NO.103426739 PARA OPERACIÓN CCIAL HOTEL MORASURCO DE PROPIEDAD DE TURNARIÑO LTDA.</t>
  </si>
  <si>
    <t>REGISTRO DE FAC.NO.53656362 CODIGO INTERNO CE-215954 PERIODO DEL 22 DE ABRIL DE 2024 A 23 DE MAYO DE 2024, REFERENCIA DE PAGO NO.104303287 PARA OPERACIÓN CCIAL HOTEL MORASURCO DE PROPIEDAD DE TURNARIÑO LTDA.</t>
  </si>
  <si>
    <t>REGISTRO FAC. NO.52586738 CODIGO INTERNO CE-1071403 PERIODO DEL 06 DE ABRIL DE 2024 A 07 DE MAYO DE 2024, REFERENCIA DE PAGO NO.1071403 PARA OPERACIÓN CCIAL HOTEL SINDAMANOY DE PROPIEDAD DE TURNARIÑO LTDA</t>
  </si>
  <si>
    <t>REGISTRO FAC. NO.53357011 CODIGO INTERNO CE-1071403 PERIODO DEL 07 DE MAYO DE 2024 A 07 DE JUNIO DE 2024, REFERENCIA DE PAGO NO.1071403 PARA OPERACIÓN CCIAL HOTEL SINDAMANOY DE PROPIEDAD DE TURNARIÑO LTDA</t>
  </si>
  <si>
    <t>REGISTRO FAC. 23575084 DEL MES DE MARZO DE 2024, SERVICIO DE SUMINISTRO AGUA PERIODO 02 DE MARZO DE 2024 A 01 DE ABRIL DE 2024, CODIGO 2607 - OPERACION HOTEL MORASURCO - TURNARINO LTDA,</t>
  </si>
  <si>
    <t>REGISTRO FAC. 23681013 DEL MES DE MAYO DE 2024, SERVICIO DE SUMINISTRO AGUA PERIODO 02 DE ABRIL DE 2024 A 02 DE MAYO DE 2024, CODIGO 2607 - OPERACION HOTEL MORASURCO - TURNARINO LTDA,</t>
  </si>
  <si>
    <t>REGISTRO FAC. 23787121 DEL MES DE JUNIO DE 2024, SERVICIO DE SUMINISTRO AGUA PERIODO 03 DE MAYO DE 2024 A 01 DE JUNIO DE 2024, CODIGO 2607 - OPERACION HOTEL MORASURCO - TURNARINO LTDA,</t>
  </si>
  <si>
    <t>REGISTRO FAC.NO. R 1060793046 SERVICIO DE TELEVISION, PERIODO DEL 01 DE MAYO AL 31 DE MAYO DE 2024, REFERENCIA DE PAGO NO.34503342, PARA OPERACION CCIAL HOTEL SINDAMANOY - TURNARINO LTDA.</t>
  </si>
  <si>
    <t>REGISTRO FAC.NO. R 1060793061 SERVICIO DE TELEVISION, PERIODO DEL 01 DE MAYO AL 31 DE MAYO DE 2024, REFERENCIA DE PAGO NO.34503417, PARA OPERACION CCIAL HOTEL SINDAMANOY - TURNARINO LTDA.</t>
  </si>
  <si>
    <t>REGISTRO FAC.NO. R 1060793033 SERVICIO DE TELEVISION, PERIODO DEL 01 DE MAYO AL 31 DE MAYO DE 2024, REFERENCIA DE PAGO NO.34503235, PARA OPERACION CCIAL HOTEL SINDAMANOY - TURNARINO LTDA.</t>
  </si>
  <si>
    <t>REGISTRO FAC.NO. R 1060793005 SERVICIO DE TELEVISION, PERIODO DEL 01 DE MAYO AL 31 DE MAYO DE 2024, REFERENCIA DE PAGO NO.34503078, PARA OPERACION CCIAL HOTEL SINDAMANOY - TURNARINO LTDA.</t>
  </si>
  <si>
    <t>REGISTRO FAC.NO. R 1060792990 SERVICIO DE TELEVISION, PERIODO DEL 01 DE MAYO AL 31 DE MAYO DE 2024, REFERENCIA DE PAGO NO.34502799, PARA OPERACION CCIAL HOTEL SINDAMANOY - TURNARINO LTDA.</t>
  </si>
  <si>
    <t>REGISTRO FAC.NO. R 106427264 SERVICIO DE TELEVISION, PERIODO DEL 01 DE JUNIO AL 30 DE JUNIO DE 2024, REFERENCIA DE PAGO NO.34503219, PARA OPERACION CCIAL HOTEL SINDAMANOY - TURNARINO LTDA.</t>
  </si>
  <si>
    <t>REGISTRO FAC.NO. R 1064277250 SERVICIO DE TELEVISION, PERIODO DEL 01 DE JUNIO AL 30 DE JUNIO DE 2024, REFERENCIA DE PAGO NO.34502799, PARA OPERACION CCIAL HOTEL SINDAMANOY - TURNARINO LTDA.</t>
  </si>
  <si>
    <t>REGISTRO FAC.NO. R 1064277268 SERVICIO DE TELEVISION, PERIODO DEL 01 DE JUNIO AL 30 DE JUNIO DE 2024, REFERENCIA DE PAGO NO.34503235, PARA OPERACION CCIAL HOTEL SINDAMANOY - TURNARINO LTDA.</t>
  </si>
  <si>
    <t>REGISTRO FAC.NO. R 1064277256 SERVICIO DE TELEVISION, PERIODO DEL 01 DE JUNIO AL 30 DE JUNIO DE 2024, REFERENCIA DE PAGO NO.34503078, PARA OPERACION CCIAL HOTEL SINDAMANOY - TURNARINO LTDA.</t>
  </si>
  <si>
    <t>REGISTRO FAC.NO. R 1064277280 SERVICIO DE TELEVISION, PERIODO DEL 01 DE JUNIO AL 30 DE JUNIO DE 2024, REFERENCIA DE PAGO NO.34503417, PARA OPERACION CCIAL HOTEL SINDAMANOY - TURNARINO LTDA.</t>
  </si>
  <si>
    <t>REGISTRO FAC.NO. R 1064277273 SERVICIO DE TELEVISION, PERIODO DEL 01 DE JUNIO AL 30 DE JUNIO DE 2024, REFERENCIA DE PAGO NO.34503342, PARA OPERACION CCIAL HOTEL SINDAMANOY - TURNARINO LTDA.</t>
  </si>
  <si>
    <t>COMPRA DE GAS PARA OPERACION HM SEGUN FACTURA No FEVP-123922 FECHA 5/04/2024</t>
  </si>
  <si>
    <t>COMPRA DE GAS PARA OPERACION HM SEGUN FACTURA No FEVP-124748 FECHA 18/04/2024</t>
  </si>
  <si>
    <t>COMPRA DE GAS PARA OPERACION HM SEGUN FACTURA No FEVP-127505 FECHA 10/05/2024</t>
  </si>
  <si>
    <t>COMPRA DE GAS PARA OPERACION HM SEGUN FACTURA No FEVP-127506 FECHA 10/05/2024</t>
  </si>
  <si>
    <t>COMPRA DE GAS PARA OPERACION HM SEGUN FACTURA No FEVP-130410 FECHA 25/05/2024</t>
  </si>
  <si>
    <t>COMPRA DE GAS PARA OPERACION HM SEGUN FACTURA No FEVP-130904 FECHA 08/06/2024</t>
  </si>
  <si>
    <t>COMPRA DE GAS PARA OPERACION HM SEGUN FACTURA No FEVP-124199 FECHA 14/04/2024</t>
  </si>
  <si>
    <t>COMPRA DE GAS PARA OPERACION HS SEGUN FACTURA No FEVP-127586 FECHA 15/05/2024</t>
  </si>
  <si>
    <t>COMPRA DE GAS PARA OPERACION HM SEGUN FACTURA No FEVP-130653 FECHA 27/05/2024</t>
  </si>
  <si>
    <t>COMPRA DE GAS PARA OPERACION HS SEGUN FACTURA No FEVP-131092 FECHA 18/06/2024</t>
  </si>
  <si>
    <t>COMPUCONTA SOFTWARE ASESORES SAS</t>
  </si>
  <si>
    <t>REGISTRO FAC. NO.FE - 2896, CONTRATO DE PRESTACION DE SERVICIOS NO.TN-013-2024 POR PRESTACION DE SERVICIOS PARA LOS SERVICIOS DE CAPACITACION, SOPORTE TECNICO Y ACTUALIZACION PERIODO 2024, EN EL SOFTWARE COMPUCONTA DE CONFORMIDAD CON EL ALCANCE , LAS OBLIGACIONES ESPECIFICAS, CUOTA 2 DE 3, OPERACION CONTABLE HOTEL MORASURCO - TURNARINO LTDA</t>
  </si>
  <si>
    <t>MORALES ROSERO YODY VANESSA</t>
  </si>
  <si>
    <t>REGISTRO FAC.NO.DSHM - 4432 CORRESPONDIENTE A PRESTACION DE SERVICIOS DE APOYO A LA GESTION EN LAS DIFERENTES ACTIVIDADES DE LA ENTIDAD COMO ABOGADA PARA APOYAR LA GESTION CONTRACTUAL; CORRESPONDIENTE AL MES DE ABRIL DE 2024 - OPERACION TURNARIÑO LTDA</t>
  </si>
  <si>
    <t>REGISTRO FAC.NO.DSHM - 4431 CORRESPONDIENTE A APOYO A LA GESTION OPERATIVA EN EL AREA DE RECEPCION DEL HOTEL MORASURCO, CORRESPONDIENTE AL MES DE ABRIL DE 2024, OPERACION COMERCIAL HOTEL MORASURCO - TURNARINO LTDA.</t>
  </si>
  <si>
    <t>REGISTRO FAC.NO.DSHM - 4463 CORRESPONDIENTE A LA PRESTACION DE LOS SERVICIOS DE APOYO A LA GESTION DE COBROS Y DEPURACION DE CARTERA DE LA ENTIDAD, HOTEL MORASURCO Y HOTEL SINDAMANOY CORRESPONDE AL MES DE ABRIL DE 2024 - TURNARINO LTDA</t>
  </si>
  <si>
    <t>LOPEZ DIAZ GUSTAVO ADOLFO</t>
  </si>
  <si>
    <t>REGISTRO FAC.No.DSHM - 4461 CORRESPONDE SERVICIOS PROFESIONALES DE CONTADOR PUBLICO, PARA PRESTAR LOS SERVICIOS DE REVISOR FISCAL DURANTE EL MES DE ABRIL DE 2024 - ESTABLECIMIENTOS COMERCIALES HOTEL MORASURCO Y HOTEL SINDAMANOY - OPERACION COMERCIAL TURNARINO LTDA</t>
  </si>
  <si>
    <t>REGISTRO FAC. No.DSHM - 4525 CORRESPONDE A SERVICIOS DE OPERACION LOGISTICA Y PRESTAR SERVICIOS DE APOYO A LA GESTION EN EL AREA COMERCIAL, PARA LA EJECUCION , PLANEACION Y FACTURACION CON EL FIN DE GARANTIZAR LA EFICIENCIA Y CELERIDAD EN LA ATENCION DE LOS CONTRATOS INTERADMINISTRATIVOS DE LA SECRETARIA DE PLANEACION 975-2024, CORRESPONDE AL MES DE ABRIL DE 2023 - OPERACION COMERCIAL HOTEL MORASURCO - PROMOTORA DE TURISMO DE NARINO.</t>
  </si>
  <si>
    <t>REGISTRO FAC. No.DSHM - 4532 CORRESPONDE A SERVICIOS DE OPERACION LOGISTICA Y PRESTAR SERVICIOS DE APOYO A LA GESTION EN EL AREA COMERCIAL, PARA LA EJECUCION , PLANEACION Y FACTURACION CON EL FIN DE GARANTIZAR LA EFICIENCIA Y CELERIDAD EN LA ATENCION DE LOS CONTRATOS INTERADMINISTRATIVOS DE LA ENTIDAD, CORRESPONDE AL MES DE ABRIL DE 2024 - OPERACION COMERCIAL HOTEL MORASURCO - PROMOTORA DE TURISMO DE NARINO.</t>
  </si>
  <si>
    <t>REGISTRO FAC.NO.DSHM - 4637 CORRESPONDIENTE A PRESTACION DE SERVICIOS DE APOYO A LA GESTION EN LAS DIFERENTES ACTIVIDADES DE LA ENTIDAD COMO ABOGADA PARA APOYAR LA GESTION CONTRACTUAL; CORRESPONDIENTE AL MES DE MAYO DE 2024 - OPERACION TURNARIÑO LTDA</t>
  </si>
  <si>
    <t>REGISTRO FAC.NO.DSHM - 4651 CORRESPONDIENTE A APOYO A LA GESTION OPERATIVA EN EL AREA DE RECEPCION DEL HOTEL MORASURCO, CORRESPONDIENTE AL MES DE MAYO DE 2024, OPERACION COMERCIAL HOTEL MORASURCO - TURNARINO LTDA.</t>
  </si>
  <si>
    <t>EL CONTRATISTA se obliga con TURNARIÑO LTDA a disponer de todos los medios físicos, humanos y técnicos a su alcance, para prestar los servicios de capacitación, soporte técnico y actualización a las normas internacionales NIIF en el SOFTWARE COMPUCONTA, de conformidad con el alcance, las obligaciones específicas, así como la propuesta y/o cotización presentada.</t>
  </si>
  <si>
    <t>REGISTRO FAC.NO.DSHM - 4654 CORRESPONDE SERVICIOS PROFESIONALES DE CONTADOR PUBLICO, PARA PRESTAR LOS SERVICIOS DE REVISOR FISCAL DURANTE EL MES DE MAYO DE 2024 - ESTABLECIMIENTOS COMERCIALES HOTEL MORASURCO Y HOTEL SINDAMANOY - OPERACION COMERCIAL TURNARINO LTDA</t>
  </si>
  <si>
    <t>REGISTRO FAC. No.DSHM - 4665 CORRESPONDE A SERVICIOS DE OPERACION LOGISTICA Y PRESTAR SERVICIOS DE APOYO A LA GESTION EN EL AREA COMERCIAL, PARA LA EJECUCION , PLANEACION Y FACTURACION CON EL FIN DE GARANTIZAR LA EFICIENCIA Y CELERIDAD EN LA ATENCION DE LOS CONTRATOS INTERADMINISTRATIVOS SUSCRITOS CON LA ENTIDAD, CORRESPONDE AL MES DE MAYO DE 2023 - OPERACION COMERCIAL HOTEL MORASURCO - PROMOTORA DE TURISMO DE NARINO.</t>
  </si>
  <si>
    <t>REGISTRO FAC. No.DSHM - 4666 CORRESPONDE A SERVICIOS DE OPERACION LOGISTICA Y PRESTAR SERVICIOS DE APOYO A LA GESTION EN EL AREA COMERCIAL, PARA LA EJECUCION , PLANEACION Y FACTURACION CON EL FIN DE GARANTIZAR LA EFICIENCIA Y CELERIDAD EN LA ATENCION DE LOS CONTRATOS INTERADMINISTRATIVOS DE LA ENTIDAD, CORRESPONDE AL MES DE MAYO DE 2024 - OPERACION COMERCIAL HOTEL MORASURCO - PROMOTORA DE TURISMO DE NARINO.</t>
  </si>
  <si>
    <t>CORAL ZAMBRANO HENRY ALEXIS</t>
  </si>
  <si>
    <t>REGISTRO FAC.NO.DSHM - 4395 CORRESPONDIENTE A SERVICIOS PROFESIONALES COMO DISEÑADOR, PARA LA REHUBICACION DE MOBILIARIO BARRA DE RESTAURANTE DE LA ENTIDAD, OPERACION COMERCIAL MORASURCO CON LUZ, DOS MESONES EN MARMOL, DOS ESPEJOS CON LUZ, BAÑOZ UBICADOS EN EL SALON SANTANDER DE LA ENTIDAD - OPERACION COMERCIAL HOTEL MORASURCO - TURNARINO LTDA.</t>
  </si>
  <si>
    <t>REGISTRO FAC.NO.FE-2578 CORRESPONDIENTE A CONTRATO TN-011-2024, PUBLICIDAD POR EL PERIODO DEL 01 AL 30 DE ABRIL DE 2024, OPERACION COMERCIAL TURNARINO LTDA.</t>
  </si>
  <si>
    <t>REGISTRO FAC.NO.FE-2633 CORRESPONDIENTE A CONTRATO TN-011-2024, PUBLICIDAD POR EL PERIODO DEL 01 AL 31 DE MAYO DE 2024, OPERACION COMERCIAL TURNARINO LTDA.</t>
  </si>
  <si>
    <t>COMPRA DE TALONARIOS PARA RESTURANTE PARA OPERACION SEGUN FACTURA No GRAF-684 FECHA 04/04/2024</t>
  </si>
  <si>
    <t>ESCOBAR VILLAREAL EDUARDO GAITAN</t>
  </si>
  <si>
    <t>COMPRA DE MATERIALES PARA EVENTO SECRETARIA DE PLANEACION (4663) SEGUN FACTURA No FE-98109 FECHA 09/04/2024</t>
  </si>
  <si>
    <t>PADILLA GUERRERO KAROL LIZETH</t>
  </si>
  <si>
    <t>COMPRA DE MATERIALES PARA EVENTO SEGUN FACTURA No FEP-18111</t>
  </si>
  <si>
    <t>COMPRA DE UTILES PARA OPERACION EVENTO HM SEGUN FACTURA No DE-15781</t>
  </si>
  <si>
    <t>COMPRA DE MATERIALES PARA EVENTO OPERACION HM SEGUN FACTURA No FE-98385 FECHA 13/04/2024</t>
  </si>
  <si>
    <t>COMPRA DE INSUMOS DE PAPELERIA PAR OPERACION HM SEGUN FACTURA No FE-98400 FECHA 13/04/2024</t>
  </si>
  <si>
    <t>REGISTRO LEGALIZACION CAJA MENOR No.004, REEMBOLSO No.004, GASTOS CAJA MENOR VIGENCIA 2024 SEGUN FACTURA No PRE2-70717</t>
  </si>
  <si>
    <t>COMPRA DE MATERIALES PARA ARREGLOS HM SEGUN FACTURA No FVE-31328 FECHA 30/04/2024</t>
  </si>
  <si>
    <t>COMPRA DE MATERIALES EVENTO SEGIS SEGUN FACTURA No FE-100254 FECHA 17/05/2024</t>
  </si>
  <si>
    <t>COMPRA DE PAPELERIA PARA OPERACION HM SEGUN FACTURA No FE-102426 FECHA 21/06/2024</t>
  </si>
  <si>
    <t>DISTRIBUIDORA DENTIMED LTDA.</t>
  </si>
  <si>
    <t>COMPRA DE SUMINISTROS PARA OPERACION HS SEGUN FACTURA No 107409 FECHA 08/05/2024</t>
  </si>
  <si>
    <t>REGISTRO LEGALIZACION CAJA MENOR No.004, REEMBOLSO No.004, GASTOS CAJA MENOR VIGENCIA 2024 SEGUN FACTURA No 627</t>
  </si>
  <si>
    <t>REGISTRO RESOLUCION NO.014 CORRESPONDIENTE A LIQUIDACION DEFINITIVA DE PRESTACIONES SOCIALES DE ENERO 01 DE 2024 A 31 DE MARZO DE 2024, OPERACION COMERCIAL HOTEL HOTEL MORASURCO - TURNARINO LTDA.</t>
  </si>
  <si>
    <t>REGISTRO RESOLUCION NO.016 CORRESPONDIENTE A LIQUIDACION DEFINITIVA DE PRESTACIONES SOCIALES DE ENERO 01 DE 2024 A 31 DE MARZO DE 2024, OPERACION COMERCIAL HOTEL HOTEL MORASURCO - TURNARINO LTDA.</t>
  </si>
  <si>
    <t>REGISTRO RESOLUCION NO.017 CORRESPONDIENTE A LIQUIDACION DEFINITIVA DE PRESTACIONES SOCIALES DE ENERO 01 DE 2024 A 31 DE MARZO DE 2024, OPERACION COMERCIAL HOTEL HOTEL MORASURCO - TURNARINO LTDA.</t>
  </si>
  <si>
    <t>REGISTRO RESOLUCION NO.018 CORRESPONDIENTE A LIQUIDACION DEFINITIVA DE PRESTACIONES SOCIALES DE ENERO 01 DE 2024 A 31 DE MARZO DE 2024, OPERACION COMERCIAL HOTEL HOTEL MORASURCO - TURNARINO LTDA.</t>
  </si>
  <si>
    <t>REGISTRO RESOLUCION NO.019 CORRESPONDIENTE A LIQUIDACION DEFINITIVA DE PRESTACIONES SOCIALES DE ENERO 01 DE 2024 A 31 DE MARZO DE 2024, OPERACION COMERCIAL HOTEL HOTEL MORASURCO - TURNARINO LTDA.</t>
  </si>
  <si>
    <t>REGISTRO RESOLUCION NO.020 CORRESPONDIENTE A LIQUIDACION DEFINITIVA DE PRESTACIONES SOCIALES DE ENERO 01 DE 2024 A 31 DE MARZO DE 2024, OPERACION COMERCIAL HOTEL HOTEL MORASURCO - TURNARINO LTDA.</t>
  </si>
  <si>
    <t>ACOSTA ACOSTA CLAUDIA VIVIANA</t>
  </si>
  <si>
    <t>REGISTRO RESOLUCION NO.024 CORRESPONDIENTE A LIQUIDACION DEFINITIVA DE PRESTACIONES SOCIALES DE ENERO 01 DE 2024 A 31 DE MARZO DE 2024, OPERACION COMERCIAL HOTEL HOTEL MORASURCO - TURNARINO LTDA.</t>
  </si>
  <si>
    <t>REGISTRO RESOLUION NO.031 CORRESPONDIENTE A VACACIONES POR EL PERIODO COMPRENDIDO DEL 16 DE ABRIL DE 2023 AL 15 DE ABRIL DE 2024 , OPERACION COMERCIAL HOTEL MORASURCO - TURNARINO LTDA.</t>
  </si>
  <si>
    <t>REGISTRO RESOLUCION NO.031 CORRESPONDIENTE A LIQUIDACION DEFINITIVA DE PRESTACIONES SOCIALES DE ENERO 01 DE 2024 A 31 DE MARZO DE 2024, OPERACION COMERCIAL HOTEL HOTEL MORASURCO - TURNARINO LTDA.</t>
  </si>
  <si>
    <t>REGSITRO FAC.NO.DSHM - 4730 CORRESPONDIENTE A PRESTACION DE SERVICIOS TECNICOS PARA REALIZAR TRAMITES Y GESTIONES PERTINENTES ANTE LA CAMARA DE COMERCIO, DOCUMENTACION PARA OBTENCION DEL RUP PARA LA ENTIDAD, OPERACION COMERCIAL HOTEL MORASURCO - TURNARINO LTDA.</t>
  </si>
  <si>
    <t>REGISTRO FAC.No.DSHM - 4725 CORRESPONDIENTE A SERVICIOS PROFESIONALES COMO INGENIERO DE SISTEMAS, PARA APOYO A LA GESTION PARA LA ASESORIA TECNICA EN SISTEMAS DE COMPUTO, MANTENIMIENTO DE REDES, APOYO TECNICO, MANEJO DE SOFWARE DURANTE EL MES DE JUNIO DE 2024-OPERACION COMERCIAL HOTEL MORASURCO - TURNARINO LTDA.</t>
  </si>
  <si>
    <t>REGISTRO FAC.NO.DSHM - 4758 CORRESPONDIENTE A PRESTACION DE SERVICIOS DE APOYO A LA GESTION EN LAS DIFERENTES ACTIVIDADES DE LA ENTIDAD COMO ABOGADA PARA APOYAR LA GESTION CONTRACTUAL; CORRESPONDIENTE AL MES DE JUNIO DE 2024 - OPERACION TURNARIÑO LTDA</t>
  </si>
  <si>
    <t>REGISTRO FAC.NO.FE-2704 CORRESPONDIENTE A CONTRATO TN-011-2024, PUBLICIDAD POR EL PERIODO DEL 01 AL 30 DE JUNIO DE 2024, OPERACION COMERCIAL TURNARINO LTDA.</t>
  </si>
  <si>
    <t>REGISTRO RESOLUCION NO.035 CORRESPONDIENTE A LIQUIDACION DEFINITIVA DE PRESTACIONES SOCIALES DE ENERO 01 DE 2024 A 31 DE MAYO DE 2024, OPERACION COMERCIAL HOTEL HOTEL MORASURCO - TURNARINO LTDA.</t>
  </si>
  <si>
    <t>REGISTRO RESOLUCION NO.037 CORRESPONDIENTE A LIQUIDACION DEFINITIVA DE PRESTACIONES SOCIALES DE ENERO 01 DE 2024 A 31 DE MAYO DE 2024, OPERACION COMERCIAL HOTEL HOTEL MORASURCO - TURNARINO LTDA.</t>
  </si>
  <si>
    <t>REGISTRO RESOLUCION NO.040 CORRESPONDIENTE A LIQUIDACION DEFINITIVA DE PRESTACIONES SOCIALES DE ENERO 01 DE 2024 A 31 DE MAYO DE 2024, OPERACION COMERCIAL HOTEL HOTEL MORASURCO - TURNARINO LTDA.</t>
  </si>
  <si>
    <t>REGISTRO RESOLUCION NO.048 CORRESPONDIENTE A LIQUIDACION DEFINITIVA DE PRESTACIONES SOCIALES DE ENERO 01 DE 2024 A 31 DE MAYO DE 2024, OPERACION COMERCIAL HOTEL HOTEL MORASURCO - TURNARINO LTDA.</t>
  </si>
  <si>
    <t>REGISTRO RESOLUCION NO.049 CORRESPONDIENTE A LIQUIDACION DEFINITIVA DE PRESTACIONES SOCIALES DE ENERO 01 DE 2024 A 31 DE MAYO DE 2024, OPERACION COMERCIAL HOTEL HOTEL MORASURCO - TURNARINO LTDA.</t>
  </si>
  <si>
    <t>REGISTRO RESOLUCION NO.050 CORRESPONDIENTE A LIQUIDACION DEFINITIVA DE PRESTACIONES SOCIALES DE ENERO 01 DE 2024 A 31 DE MAYO DE 2024, OPERACION COMERCIAL HOTEL HOTEL MORASURCO - TURNARINO LTDA.</t>
  </si>
  <si>
    <t>REGISTRO RESOLUCION NO.045 CORRESPONDIENTE A LIQUIDACION DEFINITIVA DE PRESTACIONES SOCIALES DE ENERO 01 DE 2024 A 31 DE MAYO DE 2024, OPERACION COMERCIAL HOTEL HOTEL MORASURCO - TURNARINO LTDA.</t>
  </si>
  <si>
    <t>REGISTRO RESOLUCION NO.046 CORRESPONDIENTE A LIQUIDACION DEFINITIVA DE PRESTACIONES SOCIALES DE ENERO 01 DE 2024 A 31 DE MAYO DE 2024, OPERACION COMERCIAL HOTEL HOTEL MORASURCO - TURNARINO LTDA.</t>
  </si>
  <si>
    <t>REGISTRO RESOLUCION NO.051 CORRESPONDIENTE A LIQUIDACION DEFINITIVA DE PRESTACIONES SOCIALES DE ENERO 01 DE 2024 A 31 DE MAYO DE 2024, OPERACION COMERCIAL HOTEL HOTEL MORASURCO - TURNARINO LTDA.</t>
  </si>
  <si>
    <t>REGISTRO RESOLUCION NO.053 CORRESPONDIENTE A LIQUIDACION DEFINITIVA DE PRESTACIONES SOCIALES DE ABRIL 01 DE 2024 A 31 DE MAYO DE 2024, OPERACION COMERCIAL HOTEL HOTEL MORASURCO - TURNARINO LTDA.</t>
  </si>
  <si>
    <t>ADRADA ARAUJO CLOTILDE ANA</t>
  </si>
  <si>
    <t>REGISTRO RESOLUCION NO.060 CORRESPONDIENTE A LIQUIDACION DEFINITIVA DE PRESTACIONES SOCIALES DE ABRIL 01 DE 2024 A 31 DE MAYO DE 2024, OPERACION COMERCIAL HOTEL HOTEL MORASURCO - TURNARINO LTDA.</t>
  </si>
  <si>
    <t>MEDICIS CHAMORRO PORFIRIO HILARION</t>
  </si>
  <si>
    <t>REGISTRO RESOLUCION NO.061 CORRESPONDIENTE A LIQUIDACION DEFINITIVA DE PRESTACIONES SOCIALES DE ABRIL 01 DE 2024 A 31 DE MAYO DE 2024, OPERACION COMERCIAL HOTEL HOTEL MORASURCO - TURNARINO LTDA.</t>
  </si>
  <si>
    <t>GRANJA REYES SANDRA LILIANA</t>
  </si>
  <si>
    <t>REGISTRO RESOLUCION NO.062 CORRESPONDIENTE A LIQUIDACION DEFINITIVA DE PRESTACIONES SOCIALES DE ABRIL 01 DE 2024 A 31 DE MAYO DE 2024, OPERACION COMERCIAL HOTEL HOTEL MORASURCO - TURNARINO LTDA.</t>
  </si>
  <si>
    <t>GARCIA BRAVO JUNY LISSETH</t>
  </si>
  <si>
    <t>REGISTRO RESOLUCION NO.064 CORRESPONDIENTE A LIQUIDACION DEFINITIVA DE PRESTACIONES SOCIALES DE ABRIL 16 DE 2024 A 31 DE MAYO DE 2024, OPERACION COMERCIAL HOTEL HOTEL MORASURCO - TURNARINO LTDA.</t>
  </si>
  <si>
    <t>REGISTRO RESOLUCION NO.036 CORRESPONDIENTE A LIQUIDACION DEFINITIVA DE PRESTACIONES SOCIALES DE ENERO 01 DE 2024 A 31 DE MAYO DE 2024, OPERACION COMERCIAL HOTEL HOTEL MORASURCO - TURNARINO LTDA.</t>
  </si>
  <si>
    <t>REGISTRO RESOLUCION NO.038 CORRESPONDIENTE A LIQUIDACION DEFINITIVA DE PRESTACIONES SOCIALES DE ENERO 01 DE 2024 A 31 DE MAYO DE 2024, OPERACION COMERCIAL HOTEL HOTEL MORASURCO - TURNARINO LTDA.</t>
  </si>
  <si>
    <t>REGISTRO RESOLUCION NO.039 CORRESPONDIENTE A LIQUIDACION DEFINITIVA DE PRESTACIONES SOCIALES DE ENERO 01 DE 2024 A 31 DE MAYO DE 2024, OPERACION COMERCIAL HOTEL HOTEL MORASURCO - TURNARINO LTDA.</t>
  </si>
  <si>
    <t>REGISTRO RESOLUCION NO.041 CORRESPONDIENTE A LIQUIDACION DEFINITIVA DE PRESTACIONES SOCIALES DE ENERO 01 DE 2024 A 31 DE MAYO DE 2024, OPERACION COMERCIAL HOTEL HOTEL MORASURCO - TURNARINO LTDA.</t>
  </si>
  <si>
    <t>REGISTRO RESOLUCION NO.042 CORRESPONDIENTE A LIQUIDACION DEFINITIVA DE PRESTACIONES SOCIALES DE ENERO 01 DE 2024 A 31 DE MAYO DE 2024, OPERACION COMERCIAL HOTEL HOTEL MORASURCO - TURNARINO LTDA.</t>
  </si>
  <si>
    <t>TULCAN MUESES DIEGO ANDRES</t>
  </si>
  <si>
    <t>REGISTRO RESOLUCION NO.043 CORRESPONDIENTE A LIQUIDACION DEFINITIVA DE PRESTACIONES SOCIALES DE ENERO 01 DE 2024 A 31 DE MAYO DE 2024, OPERACION COMERCIAL HOTEL HOTEL MORASURCO - TURNARINO LTDA.</t>
  </si>
  <si>
    <t>REGISTRO RESOLUCION NO.044 CORRESPONDIENTE A LIQUIDACION DEFINITIVA DE PRESTACIONES SOCIALES DE ENERO 01 DE 2024 A 31 DE MAYO DE 2024, OPERACION COMERCIAL HOTEL HOTEL MORASURCO - TURNARINO LTDA.</t>
  </si>
  <si>
    <t>REGISTRO RESOLUCION NO.047 CORRESPONDIENTE A LIQUIDACION DEFINITIVA DE PRESTACIONES SOCIALES DE ENERO 01 DE 2024 A 31 DE MAYO DE 2024, OPERACION COMERCIAL HOTEL HOTEL MORASURCO - TURNARINO LTDA.</t>
  </si>
  <si>
    <t>REGISTRO RESOLUCION NO.052 CORRESPONDIENTE A LIQUIDACION DEFINITIVA DE PRESTACIONES SOCIALES DE ENERO 01 DE 2024 A 31 DE MAYO DE 2024, OPERACION COMERCIAL HOTEL HOTEL MORASURCO - TURNARINO LTDA.</t>
  </si>
  <si>
    <t>REGISTRO RESOLUCION NO.054 CORRESPONDIENTE A LIQUIDACION DEFINITIVA DE PRESTACIONES SOCIALES DE ABRIL 01 DE 2024 A 31 DE MAYO DE 2024, OPERACION COMERCIAL HOTEL HOTEL MORASURCO - TURNARINO LTDA.</t>
  </si>
  <si>
    <t>REGISTRO RESOLUCION NO.055 CORRESPONDIENTE A LIQUIDACION DEFINITIVA DE PRESTACIONES SOCIALES DE ABRIL 01 DE 2024 A 31 DE MAYO DE 2024, OPERACION COMERCIAL HOTEL HOTEL MORASURCO - TURNARINO LTDA.</t>
  </si>
  <si>
    <t>JOJOA MAVISOY ANDRES RAMIRO</t>
  </si>
  <si>
    <t>REGISTRO RESOLUCION NO.056 CORRESPONDIENTE A LIQUIDACION DEFINITIVA DE PRESTACIONES SOCIALES DE ABRIL 01 DE 2024 A 31 DE MAYO DE 2024, OPERACION COMERCIAL HOTEL HOTEL MORASURCO - TURNARINO LTDA.</t>
  </si>
  <si>
    <t>CRIOLLO JACANAMEJOY JHAQUELINE ANDREA</t>
  </si>
  <si>
    <t>REGISTRO RESOLUCION NO.057 CORRESPONDIENTE A LIQUIDACION DEFINITIVA DE PRESTACIONES SOCIALES DE ABRIL 01 DE 2024 A 31 DE MAYO DE 2024, OPERACION COMERCIAL HOTEL HOTEL MORASURCO - TURNARINO LTDA.</t>
  </si>
  <si>
    <t>GUERRERO LEON HEIDY MARCELA</t>
  </si>
  <si>
    <t>REGISTRO RESOLUCION NO.058 CORRESPONDIENTE A LIQUIDACION DEFINITIVA DE PRESTACIONES SOCIALES DE ABRIL 01 DE 2024 A 31 DE MAYO DE 2024, OPERACION COMERCIAL HOTEL HOTEL MORASURCO - TURNARINO LTDA.</t>
  </si>
  <si>
    <t>TAQUEZ NAUSIL ANA JULIA</t>
  </si>
  <si>
    <t>REGISTRO RESOLUCION NO.059 CORRESPONDIENTE A LIQUIDACION DEFINITIVA DE PRESTACIONES SOCIALES DE ABRIL 01 DE 2024 A 31 DE MAYO DE 2024, OPERACION COMERCIAL HOTEL HOTEL MORASURCO - TURNARINO LTDA.</t>
  </si>
  <si>
    <t>RIOBAMBA MUESES JHOHAN DAVID</t>
  </si>
  <si>
    <t>REGISTRO RESOLUCION NO.063 CORRESPONDIENTE A LIQUIDACION DEFINITIVA DE PRESTACIONES SOCIALES DE ABRIL 01 DE 2024 A 31 DE MAYO DE 2024, OPERACION COMERCIAL HOTEL HOTEL MORASURCO - TURNARINO LTDA.</t>
  </si>
  <si>
    <t>CABRERA CHAVES CHRISTIAN ALEJANDRO</t>
  </si>
  <si>
    <t>REGISTRO RESOLUCION NO.065 CORRESPONDIENTE A LIQUIDACION DEFINITIVA DE PRESTACIONES SOCIALES DE ABRIL 05 DE 2024 A 31 DE MAYO DE 2024, OPERACION COMERCIAL HOTEL HOTEL MORASURCO - TURNARINO LTDA.</t>
  </si>
  <si>
    <t>CONCEPTO</t>
  </si>
  <si>
    <t>PRIMA DE VACACIONES ADMON</t>
  </si>
  <si>
    <t>REGISTRO RESOLUCION NO.015 CORRESPONDIENTE A LIQUIDACION DEFINITIVA DE PRESTACIONES SOCIALES DE ENERO 01 DE 2024 A 31 DE MARZO DE 2024, OPERACION COMERCIAL HOTEL HOTEL MORASURCO - TURNARINO LTDA.</t>
  </si>
  <si>
    <t>REGISTRO RESOLUCION NO.021 CORRESPONDIENTE A LIQUIDACION DEFINITIVA DE PRESTACIONES SOCIALES DE ENERO 01 DE 2024 A 31 DE MARZO DE 2024, OPERACION COMERCIAL HOTEL HOTEL MORASURCO - TURNARINO LTDA.</t>
  </si>
  <si>
    <t>REGISTRO RESOLUCION NO.028 CORRESPONDIENTE A LIQUIDACION DEFINITIVA DE PRESTACIONES SOCIALES DE ENERO 01 DE 2024 A 15 DE ABRIL DE 2024, OPERACION COMERCIAL HOTEL HOTEL MORASURCO - TURNARINO LTDA.</t>
  </si>
  <si>
    <t>2.4.1.01.01.001.08.02.001</t>
  </si>
  <si>
    <t xml:space="preserve">GASTOS POR INDEMNIZACIÓN DE VACACIONES </t>
  </si>
  <si>
    <t>28,70%</t>
  </si>
  <si>
    <t>ENERGIA HOTEL MORASURCO   JULIO - SEPTIEMBRE   2024</t>
  </si>
  <si>
    <t>REGISTRO DE FAC.NO.54287443 CODIGO INTERNO CE-215954 PERIODO DEL 23 DE MAYO DE 2024 A 21 DE JUNIO DE 2024, REFERENCIA DE PAGO NO.105069595 PARA OPERACIÓN CCIAL HOTEL MORASURCO DE PROPIEDAD DE TURNARIÑO LTDA.</t>
  </si>
  <si>
    <t>REGISTRO DE FAC.NO.55211446 CODIGO INTERNO CE-215954 PERIODO DEL 21 DE JUNIO DE 2024 A 23 DE JULIO DE 2024, REFERENCIA DE PAGO NO.106125299 PARA OPERACIÓN CCIAL HOTEL MORASURCO DE PROPIEDAD DE TURNARIÑO LTDA.</t>
  </si>
  <si>
    <t>REGISTRO DE FAC.NO.55982184 CODIGO INTERNO CE-215954 PERIODO DEL 23 DE JULIO DE 2024 A 23 DE AGOSTO DE 2024, REFERENCIA DE PAGO NO.107074265 PARA OPERACIÓN CCIAL HOTEL MORASURCO DE PROPIEDAD DE TURNARIÑO LTDA.</t>
  </si>
  <si>
    <t>REGISTRO FAC. NO.54124751 CODIGO INTERNO CE-1071403 PERIODO DEL 07 DE JUNIO DE 2024 A 03 DE JULIO DE 2024, REFERENCIA DE PAGO NO.1071403 PARA OPERACIÓN CCIAL HOTEL SINDAMANOY DE PROPIEDAD DE TURNARIÑO LTDA</t>
  </si>
  <si>
    <t>REGISTRO FAC. NO.54924741 CODIGO INTERNO CE-1071403 PERIODO DEL 03 DE JULIO DE 2024 A 05 DE AGOSTO DE 2024, REFERENCIA DE PAGO NO.1071403 PARA OPERACIÓN CCIAL HOTEL SINDAMANOY DE PROPIEDAD DE TURNARIÑO LTDA</t>
  </si>
  <si>
    <t>REGISTRO FAC. NO.55665440 CODIGO INTERNO CE-1071403 PERIODO DEL 05 DE AGOSTO DE 2024 A 06 DE SEPTIEMBRE DE 2024, REFERENCIA DE PAGO NO.1071403 PARA OPERACIÓN CCIAL HOTEL SINDAMANOY DE PROPIEDAD DE TURNARIÑO LTDA</t>
  </si>
  <si>
    <t>REGISTRO FAC. 23893461 DEL MES DE JULIO DE 2024, SERVICIO DE SUMINISTRO AGUA PERIODO 02 DE JUNIO DE 2024 A 02 DE JULIO DE 2024, CODIGO 2607 - OPERACION HOTEL MORASURCO - TURNARINO LTDA,</t>
  </si>
  <si>
    <t>REGISTRO FAC. 24000011 DEL MES DE AGOSTO DE 2024, SERVICIO DE SUMINISTRO AGUA PERIODO 03 DE JULIO DE 2024 A 01 DE AGOSTO DE 2024, CODIGO 2607 - OPERACION HOTEL MORASURCO - TURNARINO LTDA,</t>
  </si>
  <si>
    <t>REGISTRO FAC. 24106959 DEL MES DE SEPYIEMBRE DE 2024, SERVICIO DE SUMINISTRO AGUA PERIODO 02 DE AGOSTO DE 2024 A 02 DE SEPTIEMBRE DE 2024, CODIGO 2607 - OPERACION HOTEL MORASURCO - TURNARINO LTDA,</t>
  </si>
  <si>
    <t>REGISTRO FAC. NO.R 1069052549 CORRESPONDIENTE A SERVICIOS TELEFONIA E INTERNET CORRESPONDIENTE AL MES DE JULIO, PERIODO JULIO 01 A JULIO 31 DE 2024, REF. PARA PAGO 41761038 - OPERACION COMERCIAL HOTEL MORASURCO - PROMOTORA DE TURISMO DE NARINO</t>
  </si>
  <si>
    <t>REGISTRO FAC. NO.A-1805 POR CONCEPTO DE SERVICIOS DE INSTALACION DE INTERNET PYMES 200 MEGAS IP PUBLICA, CORRESPONDE AL MES DE JUNIO DE 2024 - OPERACION COMERCIAL HOTEL MORASURCO - TURNARINO LTDA.</t>
  </si>
  <si>
    <t>REGISTRO FAC.N0. EC - 252618076 POR CONCEPTO TELEFONIA MOVIL 3156531121 PERIODO 13 DEJULIO DE 2024 A 12 DE AGOSTO DE 2024, REFERENCIA PARA PAGOS 10214494 - OPERACION COMERCIAL HOTEL MORASURCO-TURNARINO LTDA.</t>
  </si>
  <si>
    <t>REGISTRO FAC. NO.A-1860 POR CONCEPTO DE SERVICIOS DE INSTALACION DE INTERNET PYMES 320M, IP PUBLICA, CORRESPONDE AL MES DE ENERO DE 2024 - OPERACION COMERCIAL HOTEL MORASURCO - TURNARINO LTDA.</t>
  </si>
  <si>
    <t>REGISTRO FAC. NO.A-1862 POR CONCEPTO DE SERVICIOS DE INSTALACION DE INTERNET PYMES 200 MEGAS, IP PUBLICA, CORRESPONDE AL MES DE JULIO DE 2024 - OPERACION COMERCIAL HOTEL MORASURCO - TURNARINO LTDA.</t>
  </si>
  <si>
    <t>REGISTRO FAC. NO.A-1861 POR CONCEPTO DE SERVICIOS DE INSTALACION Y CONFIGURACION EQUIPO DE RED, OPERACION COMERCIAL HOTEL MORASURCO - TURNARINO LTDA</t>
  </si>
  <si>
    <t>REGISTRO FACTURA N0. EC - 252672908 POR CONCEPTO TELEFONIA MOVIL 3128279082, 3128277797 Y 3176582550, PERIODO 27 DE JULIO DE 2024 A 26 DE AGOSTO DE 2024, REFERENCIA PARA PAGOS 43200001 - OPERACION COMERCIAL HOTEL MORASURCO - TURNARINO LTDA.</t>
  </si>
  <si>
    <t>REGISTRO FAC. NO.R 1072295914 CORRESPONDIENTE A SERVICIOS TELEFONIA E INTERNET CORRESPONDIENTE AL MES DE AGOSTO, PERIODO AGOSTO 01 A AGOSTO 31 DE 2024, REF. PARA PAGO 41761038 - OPERACION COMERCIAL HOTEL MORASURCO - PROMOTORA DE TURISMO DE NARINO</t>
  </si>
  <si>
    <t>REGISTRO FAC.N0. EC - 252722078 POR CONCEPTO TELEFONIA MOVIL 3156531121 PERIODO 13 DE AGOSTO DE 2024 A 12 DE SEPTIEMBRE DE 2024, REFERENCIA PARA PAGOS 10214494 - OPERACION COMERCIAL HOTEL MORASURCO-TURNARINO LTDA.</t>
  </si>
  <si>
    <t>REGISTRO FAC. NO.A-1933 POR CONCEPTO DE SERVICIOS DE INSTALACION DE INTERNET PYMES 200 MEGAS, IP PUBLICA, CORRESPONDE AL MES DE AGOSTO DE 2024 - OPERACION COMERCIAL HOTEL MORASURCO - TURNARINO LTDA.</t>
  </si>
  <si>
    <t>REGISTRO FAC. NO.R 1075967492 CORRESPONDIENTE A SERVICIOS TELEFONIA E INTERNET CORRESPONDIENTE AL MES DE SEPTIEMBRE, PERIODO SEPTIEMBRE 01 A SEPTIEMBRE 30 DE 2024, REF. PARA PAGO 41761038 - OPERACION COMERCIAL HOTEL MORASURCO - PROMOTORA DE TURISMO DE NARINO</t>
  </si>
  <si>
    <t>REGISTRO FACTURA N0. EC - 252776023 POR CONCEPTO TELEFONIA MOVIL 3128279082, 3128277797 Y 3176582550, PERIODO 27 DE AGOSTO DE 2024 A 26 DE SEPTIEMBRE DE 2024, REFERENCIA PARA PAGOS 43200001 - OPERACION COMERCIAL HOTEL MORASURCO - TURNARINO LTDA.</t>
  </si>
  <si>
    <t>REGISTRO FAC.N0. BE - 402768413 POR CONCEPTO TELEFONIA MOVIL 3156531121 PERIODO 13 DESEPTIEMBRE DE 2024 A 13 DE SEPTIEMBRE DE 2024, REFERENCIA PARA PAGOS 1010214494 - OPERACION COMERCIAL HOTEL MORASURCO-TURNARINO LTDA.</t>
  </si>
  <si>
    <t>REGISTRO FACTURA N0. EC - 405865623 POR CONCEPTO TELEFONIA MOVIL 3128279082, 3128277797 Y 3176582550, PERIODO 27 DE SEPTIEMBRE DE 2024 A 26 DE OCTUBRE DE 2024, REFERENCIA PARA PAGOS 43200001 - OPERACION COMERCIAL HOTEL MORASURCO - TURNARINO LTDA.</t>
  </si>
  <si>
    <t>REGISTRO FAC. NO.A-2023 POR CONCEPTO DE SERVICIOS DE INSTALACION DE INTERNET PYMES 200 MEGAS, IP PUBLICA, CORRESPONDE AL MES DE SEPTIEMBRE DE 2024 - OPERACION COMERCIAL HOTEL MORASURCO - TURNARINO LTDA.</t>
  </si>
  <si>
    <t>REGISTRO FAC.NO. R 1067814030 SERVICIO DE TELEVISION, PERIODO DEL 01 DE JULIO AL 31 DE JULIO DE 2024, REFERENCIA DE PAGO NO.34503219, PARA OPERACION CCIAL HOTEL SINDAMANOY - TURNARINO LTDA.</t>
  </si>
  <si>
    <t>REGISTRO FAC.NO. R 1067813999 SERVICIO DE TELEVISION, PERIODO DEL 01 DE JULIO AL 31 DE JULIO DE 2024, REFERENCIA DE PAGO NO.34502799, PARA OPERACION CCIAL HOTEL SINDAMANOY - TURNARINO LTDA.</t>
  </si>
  <si>
    <t>REGISTRO FAC.NO. R 1067814040 SERVICIO DE TELEVISION, PERIODO DEL 01 DE JULIO AL 31 DE JULIO DE 2024, REFERENCIA DE PAGO NO.34503235, PARA OPERACION CCIAL HOTEL SINDAMANOY - TURNARINO LTDA</t>
  </si>
  <si>
    <t>REGISTRO FAC.NO. R 1067814015 SERVICIO DE TELEVISION, PERIODO DEL 01 DE JULIO AL 31 DE JULIO DE 2024, REFERENCIA DE PAGO NO.34503078, PARA OPERACION CCIAL HOTEL SINDAMANOY - TURNARINO LTDA.</t>
  </si>
  <si>
    <t>REGISTRO FAC.NO. R 1067814062 SERVICIO DE TELEVISION, PERIODO DEL 01 DE JULIO AL 31 DE JULIO DE 2024, REFERENCIA DE PAGO NO.34503417, PARA OPERACION CCIAL HOTEL SINDAMANOY - TURNARINO LTDA.</t>
  </si>
  <si>
    <t>REGISTRO FAC.NO. R 1067814054 SERVICIO DE TELEVISION, PERIODO DEL 01 DE JULIO AL 31 DE JULIO DE 2024, REFERENCIA DE PAGO NO.34503342, PARA OPERACION CCIAL HOTEL SINDAMANOY - TURNARINO LTDA.</t>
  </si>
  <si>
    <t>REGISTRO FAC.NO. R 1071297544 SERVICIO DE TELEVISION, PERIODO DEL 01 DE AGOSTO AL 31 DE AGOSTO DE 2024, REFERENCIA DE PAGO NO.34503219, PARA OPERACION CCIAL HOTEL SINDAMANOY - TURNARINO LTDA.</t>
  </si>
  <si>
    <t>REGISTRO FAC.NO. R 1071297524 SERVICIO DE TELEVISION, PERIODO DEL 01 DE AGOSTO AL 31 DE AGOSTO DE 2024, REFERENCIA DE PAGO NO.34502799, PARA OPERACION CCIAL HOTEL SINDAMANOY - TURNARINO LTDA.</t>
  </si>
  <si>
    <t>REGISTRO FAC.NO. R 1071297553 SERVICIO DE TELEVISION, PERIODO DEL 01 DE AGOSTO AL 31 DE AGOSTO DE 2024, REFERENCIA DE PAGO NO.34503235, PARA OPERACION CCIAL HOTEL SINDAMANOY - TURNARINO LTDA</t>
  </si>
  <si>
    <t>REGISTRO FAC.NO. R 1071297537 SERVICIO DE TELEVISION, PERIODO DEL 01 DE AGOSTO AL 31 DE AGOSTO DE 2024, REFERENCIA DE PAGO NO.34503078, PARA OPERACION CCIAL HOTEL SINDAMANOY - TURNARINO LTDA.</t>
  </si>
  <si>
    <t>REGISTRO FAC.NO. R 1071297563 SERVICIO DE TELEVISION, PERIODO DEL 01 DE AGOSTO AL 31 DE AGOSTO DE 2024, REFERENCIA DE PAGO NO.34503342, PARA OPERACION CCIAL HOTEL SINDAMANOY - TURNARINO LTDA.</t>
  </si>
  <si>
    <t>REGISTRO FAC.NO. R 1071297573 SERVICIO DE TELEVISION, PERIODO DEL 01 DE AGOSTO AL 31 DE AGOSTO DE 2024, REFERENCIA DE PAGO NO.34503417, PARA OPERACION CCIAL HOTEL SINDAMANOY - TURNARINO LTDA.</t>
  </si>
  <si>
    <t>REGISTRO FAC.NO. R 1074797531 SERVICIO DE TELEVISION, PERIODO DEL 01 DE SEPTIEMBRE AL 30 DE SEPTIEMBRE DE 2024, REFERENCIA DE PAGO NO.34503219, PARA OPERACION CCIAL HOTEL SINDAMANOY - TURNARINO LTDA.</t>
  </si>
  <si>
    <t>REGISTRO FAC.NO. R 1074797506 SERVICIO DE TELEVISION, PERIODO DEL 01 DE SEPTIEMBRE AL 30 DE SEPTIEMBRE DE 2024, REFERENCIA DE PAGO NO.34502799, PARA OPERACION CCIAL HOTEL SINDAMANOY - TURNARINO LTDA.</t>
  </si>
  <si>
    <t>REGISTRO FAC.NO. R 1074797542 SERVICIO DE TELEVISION, PERIODO DEL 01 DE SEPTIEMBRE AL 30 DE SEPTIEMBRE DE 2024, REFERENCIA DE PAGO NO.34503235, PARA OPERACION CCIAL HOTEL SINDAMANOY - TURNARINO LTDA</t>
  </si>
  <si>
    <t>REGISTRO FAC.NO. R 1074797517 SERVICIO DE TELEVISION, PERIODO DEL 01 DE SEPTIEMBRE AL 30 DESEPTIEMBRE DE 2024, REFERENCIA DE PAGO NO.34503078, PARA OPERACION CCIAL HOTEL SINDAMANOY - TURNARINO LTDA.</t>
  </si>
  <si>
    <t>REGISTRO FAC.NO. R 1074797554 SERVICIO DE TELEVISION, PERIODO DEL 01 DE SEPTIEMBRE AL 30 DE SEPTIEMBRE DE 2024, REFERENCIA DE PAGO NO.34503342, PARA OPERACION CCIAL HOTEL SINDAMANOY - TURNARINO LTDA.</t>
  </si>
  <si>
    <t>REGISTRO FAC.NO. R 1074797566 SERVICIO DE TELEVISION, PERIODO DEL 01 DE SEPTIEMBRE AL 30 DE SEPTIEMBRE DE 2024, REFERENCIA DE PAGO NO.34503417, PARA OPERACION CCIAL HOTEL SINDAMANOY - TURNARINO LTDA.</t>
  </si>
  <si>
    <t>TELEFONO E INTERNET MORASURCO</t>
  </si>
  <si>
    <t>COMPRA DE GAS PARA OPERACION HS SEGUN FACTURA No FEVP-137985 FECHA 05/08/2024</t>
  </si>
  <si>
    <t>COMPRA DE GAS PARA OPERACION HS SEGUN FACTURA No FEVP-138355 FECHA 20/08/2024</t>
  </si>
  <si>
    <t>COMPRA DE GAS PARA OPERACION HM SEGUN FACTURA No FEVP-134588 FECHA 12/07/2024</t>
  </si>
  <si>
    <t>COMPRA DE GAS PARA OPERACION HM SEGUN FACTURA No FEVP-134589 FECHA 12/07/2024</t>
  </si>
  <si>
    <t>COMPRA DE GAS PARA OPERACION HM SEGUN FACTURA No FEVP-137998 FECHA 06/08/2024</t>
  </si>
  <si>
    <t>COMPRA DE GAS PARA OPERACION HM SEGUN FACTURA No FEVP-140477 FECHA 27/08/2024</t>
  </si>
  <si>
    <t>COMPRA DE GAS PARA OPERACION HM SEGUN FACTURA No FEVP-140479 FECHA 27/08/2024</t>
  </si>
  <si>
    <t>COMPRA DE GAS PROPANO PARA OPERACION HM SEGUN FACTURA No FEVP-141676 FECHA 12/09/2024</t>
  </si>
  <si>
    <t>COMPRA DE GAS PROPANO PARA OPERACION HM SEGUN FACTURA No FEVP-141677 FECHA 12/09/2024</t>
  </si>
  <si>
    <t>COMPRA DE GAS PROPANO PARA OPERACION HM SEGUN FACTURA No FEVP-144000 FECHA 23/09/2024</t>
  </si>
  <si>
    <t>COMPRA DE GAS PROPANO PARA OPERACION HM SEGUN FACTURA No FEVP-144011 FECHA 23/09/2024</t>
  </si>
  <si>
    <t>COMPRA DE GAS PARA OPERACION HS SEGUN FACTURA No FEVP-134514 FECHA 10/07/2024</t>
  </si>
  <si>
    <t>COMPRA DE GAS PARA OPERACION HS SEGUN FACTURA No FEVP-141437 FECHA 31/08/2024</t>
  </si>
  <si>
    <t>COMPRA DE GAS PROPANO PARA OPERACION HS SEGUN FACTURA No FEVP-142476 FECHA 12/09/2024</t>
  </si>
  <si>
    <t>COMPRA DE GAS PROPANO PARA OPERACION HM SEGUN FACTURA No FEVP-144932 FECHA 30/09/2024</t>
  </si>
  <si>
    <t>REGISTRO FAC.No.DSHM - 4759 CORRESPONDE SERVICIOS PROFESIONALES DE CONTADOR PUBLICO, PARA PRESTAR LOS SERVICIOS DE REVISOR FISCAL DURANTE EL MES DE JUNIO DE 2024 - ESTABLECIMIENTOS COMERCIALES HOTEL MORASURCO Y HOTEL SINDAMANOY - OPERACION COMERCIAL TURNARINO LTDA</t>
  </si>
  <si>
    <t>REGISTRO FAC.NO.DSHM - 4817 CORRESPONDIENTE A PRESTACION DE SERVICIOS DE APOYO A LA GESTION EN LAS DIFERENTES ACTIVIDADES DE LA ENTIDAD COMO ABOGADA PARA APOYAR LA GESTION CONTRACTUAL; CORRESPONDIENTE AL MES DE JULIO DE 2024 - OPERACION TURNARIÑO LTDA</t>
  </si>
  <si>
    <t>REGISTRO FAC.No.DSHM - 4794 CORRESPONDIENTE A SERVICIOS PROFESIONALES COMO INGENIERO DE SISTEMAS, PARA APOYO A LA GESTION PARA LA ASESORIA TECNICA EN SISTEMAS DE COMPUTO, MANTENIMIENTO DE REDES, APOYO TECNICO, MANEJO DE SOFWARE DURANTE EL MES DE JULIO DE 2024-OPERACION COMERCIAL HOTEL MORASURCO - TURNARINO LTDA.</t>
  </si>
  <si>
    <t>REGISTRO FAC.NO.DSHM - 4931 CORRESPONDE SERVICIOS PROFESIONALES DE CONTADOR PUBLICO, PARA PRESTAR LOS SERVICIOS DE REVISOR FISCAL DURANTE EL MES DE JULIO DE 2024 - ESTABLECIMIENTOS COMERCIALES HOTEL MORASURCO Y HOTEL SINDAMANOY - OPERACION COMERCIAL TURNARINO LTDA</t>
  </si>
  <si>
    <t>REGISTRO FAC. NO.FE - 3112, CONTRATO DE PRESTACION DE SERVICIOS NO.TN-030-2024 POR PRESTACION DE SERVICIOS PARA LOS SERVICIOS DE CAPACITACION, SOPORTE TECNICO Y ACTUALIZACION PERIODO 2024, EN EL SOFTWARE COMPUCONTA DE CONFORMIDAD CON EL ALCANCE , LAS OBLIGACIONES ESPECIFICAS, CUOTA 1 DE 3, OPERACION CONTABLE HOTEL MORASURCO - TURNARINO LTDA</t>
  </si>
  <si>
    <t>REGISTRO FAC.No.DSHM - 4990 CORRESPONDIENTE A SERVICIOS PROFESIONALES COMO INGENIERO DE SISTEMAS, PARA APOYO A LA GESTION PARA LA ASESORIA TECNICA EN SISTEMAS DE COMPUTO, MANTENIMIENTO DE REDES, APOYO TECNICO, MANEJO DE SOFWARE DURANTE EL MES DE AGOSTO DE 2024-OPERACION COMERCIAL HOTEL MORASURCO - TURNARINO LTDA.</t>
  </si>
  <si>
    <t>REGISTRO FAC.NO.DSHM - 4994 CORRESPONDIENTE A PRESTACION DE SERVICIOS DE APOYO A LA GESTION EN LAS DIFERENTES ACTIVIDADES DE LA ENTIDAD COMO ABOGADA PARA APOYAR LA GESTION CONTRACTUAL; CORRESPONDIENTE AL MES DE AGOSTO DE 2024 - OPERACION TURNARIÑO LTDA</t>
  </si>
  <si>
    <t>GUERRERO DAVILA DARIO FERNANDO</t>
  </si>
  <si>
    <t>REGISTRO FAC.No.DSHM - 5234 CORRESPONDE SERVICIOS PROFESIONALES DE CONTADOR PUBLICO, PARA PRESTAR LOS SERVICIOS DE REVISOR FISCAL DURANTE EL MES DEAGOSTO DE 2024 - ESTABLECIMIENTOS COMERCIALES HOTEL MORASURCO Y HOTEL SINDAMANOY - OPERACION COMERCIAL TURNARINO LTDA</t>
  </si>
  <si>
    <t>REGISTRO FAC.NO.DSHM - 5253 CORRESPONDIENTE A PRESTACION DE SERVICIOS DE APOYO A LA GESTION EN LAS DIFERENTES ACTIVIDADES DE LA ENTIDAD COMO ABOGADA PARA APOYAR LA GESTION CONTRACTUAL; CORRESPONDIENTE AL MES DE SEPTIEMBRE DE 2024 - OPERACION TURNARIÑO LTDA</t>
  </si>
  <si>
    <t>REGISTRO FAC.No.DSHM - 5255 CORRESPONDIENTE A SERVICIOS PROFESIONALES COMO INGENIERO DE SISTEMAS, PARA APOYO A LA GESTION PARA LA ASESORIA TECNICA EN SISTEMAS DE COMPUTO, MANTENIMIENTO DE REDES, APOYO TECNICO, MANEJO DE SOFWARE DURANTE EL MES DE SEPTIEMBRE DE 2024-OPERACION COMERCIAL HOTEL MORASURCO - TURNARINO LTDA.</t>
  </si>
  <si>
    <t>COMPRA DE TALONARIOS PARA OPERACION HM SEGUN FACTURA No GRAF-720 FECHA 05/07/2024</t>
  </si>
  <si>
    <t>COMPRA DE MATERIALES DE FERRETERIA PARA ARREGLO HM SEGUN FACTURA No FVE-34823 FECHA 05/07/2024</t>
  </si>
  <si>
    <t>REGISTRO LEGALIZACION CAJA MENOR No.007, REEMBOLSO No.007, GASTOS CAJA MENOR VIGENCIA 2024 SEGUN DSHM-4795</t>
  </si>
  <si>
    <t>COLOMBIANA DE COMERCIO S.A.</t>
  </si>
  <si>
    <t>COMPRA DE MATERIALES PARA ARREGLO AREAS SOCIALES HM SEGUN FACTURA No 279W-2816 FECHA 10/08/2024</t>
  </si>
  <si>
    <t>COMPRA DE MATERIALES PARA ARREGLO AREAS SOCIALES HM SEGUN FACTURA No FVE-38256 FECHA 20/08/2024</t>
  </si>
  <si>
    <t>REGISTRO LEGALIZACION CAJA MENOR No.008, REEMBOLSO No.008, GASTOS CAJA MENOR VIGENCIA 2024 SEGUN DSHM-5001</t>
  </si>
  <si>
    <t>COMPRA DE TALONARIOS PARA OPRACION HM SEGUN FACTURA No. GRAF-740</t>
  </si>
  <si>
    <t>COMPRA DE PAPELERIA PARA OPERACION HM SEGUN FACTURA No FE-106899 FECHA 03/09/2024</t>
  </si>
  <si>
    <t>COMPRA DE PAPELERIA PARA OPERACION HM SEGUN FACTURA No FE-107348 FECHA 12/08/2024</t>
  </si>
  <si>
    <t>COMPRA DE ELEMENTOS DE ASEO Y PAPELERIA PARA OPERACION HS SEGUN FACTURA No 107786 FECHA 10/07 /2024</t>
  </si>
  <si>
    <t>COMPRA DE TARJETAS DE PRESENTACION PARA HS SEGUN FACTURA No GRAF-736 FECHA 20/08/2024</t>
  </si>
  <si>
    <t>REGISTRO RESOLUCION NO.067 CORRESPONDIENTE A VACACIONES POR EL PERIODO COMPRENDIDO ENTRE COMPRENDIDO ENTRE EL 01 DE MAYO DE 2021 - 30 DE ABRIL DE 2022 - OPERACION COMERCIAL TURNARIÑO LTDA.</t>
  </si>
  <si>
    <t>III TRIMESTRE 2024</t>
  </si>
  <si>
    <t>CH-Z &amp; CIA S.C.S.</t>
  </si>
  <si>
    <t>COMPRA DE COMUSTIBLE PARA OPERACION HM SEGUN FACTURA No 15264 FECHA 25/07/2024</t>
  </si>
  <si>
    <t>COMPRA DE COMUSTIBLE PARA OPERACION HM SEGUN FACTURA No 15328 FECHA 25/07/2024</t>
  </si>
  <si>
    <t>COMPRA DE COMUSTIBLE PARA OPERACION HM SEGUN FACTURA No 15228 FECHA 31/07/2024</t>
  </si>
  <si>
    <t>COMPRA DE COMBUSTIBLE PARA OPERACION HM SEGUN FACTURAS No 41433-41655 FECHYA 14/08/2024</t>
  </si>
  <si>
    <t>ACPM HOTEL MORASURCO</t>
  </si>
  <si>
    <t>REGISTRO LEGALIZACION CAJA MENOR No.007, REEMBOLSO No.007, GASTOS CAJA MENOR VIGENCIA 2024 SEGUN FACTURA No 4822, 88788</t>
  </si>
  <si>
    <t>REGISTRO LEGALIZACION CAJA MENOR No.008, REEMBOLSO No.008, GASTOS CAJA MENOR VIGENCIA 2024 SEGUN FACTURA No.464</t>
  </si>
  <si>
    <t>REGISTRO LEGALIZACION CAJA MENOR No.008, REEMBOLSO No.008, GASTOS CAJA MENOR VIGENCIA 2024 SEGUN FACTURA No.96785-0557-96785</t>
  </si>
  <si>
    <t>REGISTRO LEGALIZACION CAJA MENOR No.00, REEMBOLSO No.009, GASTOS CAJA MENOR VIGENCIA 2024 SEGUN FACTURA No. FE-45358</t>
  </si>
  <si>
    <t xml:space="preserve">ACPM HOTEL SINDAMANOY </t>
  </si>
  <si>
    <t>REGISTRO DE FAC.NO.56737673 CODIGO INTERNO CE-215954 PERIODO DEL 23 DE AGOSTO DE 2024 A 21 DE SEPTIEMBRE DE 2024, REFERENCIA DE PAGO NO.107838247 PARA OPERACIÓN CCIAL HOTEL MORASURCO DE PROPIEDAD DE TURNARIÑO LTDA.</t>
  </si>
  <si>
    <t>REGISTRO DE FAC.NO.57400773 CODIGO INTERNO CE-215954 PERIODO DEL 21 DE SEPTIEMBRE DE 2024 A 23 DE OCTUBRE DE 2024, REFERENCIA DE PAGO NO.108609421 PARA OPERACIÓN CCIAL HOTEL MORASURCO DE PROPIEDAD DE TURNARIÑO LTDA.</t>
  </si>
  <si>
    <t>REGISTRO DE FAC.NO.DEEC-748398 CODIGO INTERNO CE-215954 PERIODO DEL 23 DE OCTUBRE DE 2024 A 22 DE NOVIEMBRE DE 2024, REFERENCIA DE PAGO NO.109481306 PARA OPERACIÓN CCIAL HOTEL MORASURCO DE PROPIEDAD DE TURNARIÑO LTDA.</t>
  </si>
  <si>
    <t>ENERGIA HOTEL MORASURCO</t>
  </si>
  <si>
    <t>REGISTRO FAC. NO.56449799 CODIGO INTERNO CE-1071403 PERIODO DEL 06 DE SEPTIEMBRE DE 2024 A 04 DE SEPTIEMBRE DE 2024, REFERENCIA DE PAGO NO.1071403 PARA OPERACIÓN CCIAL HOTEL SINDAMANOY DE PROPIEDAD DE TURNARIÑO LTDA</t>
  </si>
  <si>
    <t>REGISTRO DE FAC.NO.57892511 CODIGO INTERNO CE-1071403 PERIODO DEL 07 DE NOVIEMBRE DE 2024 A 06 DE DICIEMBRE DE 2024, REFERENCIA DE PAGO NO.109187563 PARA OPERACIÓN CCIAL HOTEL SINDAMANOY DE PROPIEDAD DE TURNARIÑO LTDA.</t>
  </si>
  <si>
    <t>ENERGIA HOTE SINDAMANOY</t>
  </si>
  <si>
    <t>REGISTRO FAC. 24214076 DEL MES DE OCTUBRE DE 2024, SERVICIO DE SUMINISTRO AGUA PERIODO 03 DE SEPTIEMBRE DE 2024 A 01 DE OCTUBRE DE 2024, CODIGO 2607 - OPERACION HOTEL MORASURCO - TURNARINO LTDA,</t>
  </si>
  <si>
    <t>REGISTRO FAC. 24321287 DEL MES DE OCTUBRE DE 2024, SERVICIO DE SUMINISTRO AGUA PERIODO 02 DE OCTUBRE DE 2024 A 01 DE NOVIEMBRE DE 2024, CODIGO 2607 - OPERACION HOTEL MORASURCO - TURNARINO LTDA,</t>
  </si>
  <si>
    <t>REGISTRO FAC. 24428711 DEL MES DE NOVIEMBRE DE 2024, SERVICIO DE SUMINISTRO AGUA PERIODO 02 DE NOVIEMBRE DE 2024 A 02 DEDICIMBRE DE 2024, CODIGO 2607 - OPERACION HOTEL MORASURCO - TURNARINO LTDA,</t>
  </si>
  <si>
    <t>ACUEDUCTO HOTEL MORASURCO</t>
  </si>
  <si>
    <t>REGISTRO FAC. NO.R 1082039010 CORRESPONDIENTE A SERVICIOS TELEFONIA E INTERNET CORRESPONDIENTE AL MES DE OCTUBRE, PERIODO OCTUBRE 01 A OCTUBRE 30 DE 2024, REF. PARA PAGO 41761038 - OPERACION COMERCIAL HOTEL MORASURCO - PROMOTORA DE TURISMO DE NARINO</t>
  </si>
  <si>
    <t>REGISTRO FAC.N0. BE - 409242455 POR CONCEPTO TELEFONIA MOVIL 3156531121 PERIODO 13 DE OCTUBRE DE 2024 A 12 DE NOVIEMBRE DE 2024, REFERENCIA PARA PAGOS 10102144941 - OPERACION COMERCIAL HOTEL MORASURCO-TURNARINO LTDA.</t>
  </si>
  <si>
    <t>REGISTRO FAC. NO.A-2062 POR CONCEPTO DE SERVICIOS DE INSTALACION DE INTERNET PYMES 200 MEGAS, IP PUBLICA, CORRESPONDE AL MES DE OCTUBRE DE 2024 - OPERACION COMERCIAL HOTEL MORASURCO - TURNARINO LTDA.</t>
  </si>
  <si>
    <t>REGISTRO FACTURA N0. EC - 412244527 POR CONCEPTO TELEFONIA MOVIL 3128279082, 3128277797 Y 3176582550, PERIODO 27 DE OCTUBRE DE 2024 A 26 DE NOVIEMBRE DE 2024, REFERENCIA PARA PAGOS 43200001 - OPERACION COMERCIAL HOTEL MORASURCO - TURNARINO LTDA.</t>
  </si>
  <si>
    <t>REGISTRO FAC. NO.R 1085533555 CORRESPONDIENTE A SERVICIOS TELEFONIA E INTERNET CORRESPONDIENTE AL MES DE NOVIEMBRE, PERIODO NOVIEMBRE 01 A DICIEMBRE 01 DE 2024, REF. PARA PAGO 41761038 - OPERACION COMERCIAL HOTEL MORASURCO - PROMOTORA DE TURISMO DE NARINO</t>
  </si>
  <si>
    <t>REGISTRO FAC.N0. BE - 415605655 POR CONCEPTO TELEFONIA MOVIL 3156531121 PERIODO 13 DE NOVIEMBRE DE 2024 A 12 DE DICIEMBRE DE 2024, REFERENCIA PARA PAGOS 10102144941 - OPERACION COMERCIAL HOTEL MORASURCO-TURNARINO LTDA.</t>
  </si>
  <si>
    <t>REGISTRO FAC. NO.A-2148 POR CONCEPTO DE SERVICIOS DE INSTALACION DE INTERNET PYMES 200 MEGAS, IP PUBLICA, CORRESPONDE AL MES DE NOVIEMBRE DE 2024 - OPERACION COMERCIAL HOTEL MORASURCO - TURNARINO LTDA.</t>
  </si>
  <si>
    <t>REGISTRO FACTURA N0. EC - 418668299 POR CONCEPTO TELEFONIA MOVIL 3128279082, 3128277797 Y 3176582550, PERIODO 27 DE NOVIEMBRE DE 2024 A 26 DE NOVIEMBRE DE 2024, REFERENCIA PARA PAGOS 43200001 - OPERACION COMERCIAL HOTEL MORASURCO - TURNARINO LTDA.</t>
  </si>
  <si>
    <t>REGISTRO FAC. NO.R 1088756991 CORRESPONDIENTE A SERVICIOS TELEFONIA E INTERNET CORRESPONDIENTE AL MES DE NOVIEMBRE, PERIODO DICIEMBRE 01 A DICIEMBRE 31 DE 2024, REF. PARA PAGO 41761038 - OPERACION COMERCIAL HOTEL MORASURCO - PROMOTORA DE TURISMO DE NARINO</t>
  </si>
  <si>
    <t>REGISTRO FAC.N0. BEC - 422115772 POR CONCEPTO TELEFONIA MOVIL 3156531121 PERIODO 13 DE DICIEMBRE DE 2024 A 12 DE ENERO DE 2024, REFERENCIA PARA PAGOS 10102144941 - OPERACION COMERCIAL HOTEL MORASURCO-TURNARINO LTDA</t>
  </si>
  <si>
    <t>TELEFONOS E INTERNET HOTEL MORASURCO</t>
  </si>
  <si>
    <t>REGISTRO FAC.NO. R 1080832342 SERVICIO DE TELEVISION, PERIODO DEL 01 DE OCTUBRE AL 31 DE OCTUBRE DE 2024, REFERENCIA DE PAGO NO.34503219, PARA OPERACION CCIAL HOTEL SINDAMANOY - TURNARINO LTDA.</t>
  </si>
  <si>
    <t>REGISTRO FAC.NO. R 1080832327 SERVICIO DE TELEVISION, PERIODO DEL 01 DE OCTUBRE AL 31 DE OCTUBRE DE 2024, REFERENCIA DE PAGO NO.34502799, PARA OPERACION CCIAL HOTEL SINDAMANOY - TURNARINO LTDA.</t>
  </si>
  <si>
    <t>REGISTRO FAC.NO. R 1084797542 SERVICIO DE TELEVISION, PERIODO DEL 01 DE OCTUBRE AL 31 DE OCTUBRE DE 2024, REFERENCIA DE PAGO NO.34503235, PARA OPERACION CCIAL HOTEL SINDAMANOY - TURNARINO LTDA</t>
  </si>
  <si>
    <t>REGISTRO FAC.NO. R 1080832334 SERVICIO DE TELEVISION, PERIODO DEL 01 DE OCTUBRE AL 31 DE OCTUBRE DE 2024, REFERENCIA DE PAGO NO.34503078, PARA OPERACION CCIAL HOTEL SINDAMANOY - TURNARINO LTDA.</t>
  </si>
  <si>
    <t>REGISTRO FAC.NO. R 1080832360 SERVICIO DE TELEVISION, PERIODO DEL 01 DE OCTUBRE AL 31 DE OCTUBRE DE 2024, REFERENCIA DE PAGO NO.34503342, PARA OPERACION CCIAL HOTEL SINDAMANOY - TURNARINO LTDA.</t>
  </si>
  <si>
    <t>REGISTRO FAC.NO. R 1080832372 SERVICIO DE TELEVISION, PERIODO DEL 01 DE OCTUBRE AL 31 DE OCTUBRE DE 2024, REFERENCIA DE PAGO NO.34503417, PARA OPERACION CCIAL HOTEL SINDAMANOY - TURNARINO LTDA.</t>
  </si>
  <si>
    <t>REGISTRO FAC.NO. R 1084324636 SERVICIO DE TELEVISION, PERIODO DEL 01 DE NOVIEMBRE AL 01 DE DICIEMBRE DE 2024, REFERENCIA DE PAGO NO.34503219, PARA OPERACION CCIAL HOTEL SINDAMANOY - TURNARINO LTDA.</t>
  </si>
  <si>
    <t>REGISTRO FAC.NO. R 1084324615 SERVICIO DE TELEVISION, PERIODO DEL 01 DE NOVIEMBRE AL 30 DE NOVIEMBRE DE 2024, REFERENCIA DE PAGO NO.34502799, PARA OPERACION CCIAL HOTEL SINDAMANOY - TURNARINO LTDA.</t>
  </si>
  <si>
    <t>REGISTRO FAC.NO. R 1084324642 SERVICIO DE TELEVISION, PERIODO DEL 01 DE NOVIEMBRE AL 01 DE DICIEMBRE DE 2024, REFERENCIA DE PAGO NO.34503235, PARA OPERACION CCIAL HOTEL SINDAMANOY - TURNARINO LTDA</t>
  </si>
  <si>
    <t>REGISTRO FAC.NO. R 1084324628 SERVICIO DE TELEVISION, PERIODO DEL 01 DE NOVIEMBRE AL 01 DE DICIEMBRE DE 2024, REFERENCIA DE PAGO NO.34503078, PARA OPERACION CCIAL HOTEL SINDAMANOY - TURNARINO LTDA.</t>
  </si>
  <si>
    <t>REGISTRO FAC.NO. R 1084324657 SERVICIO DE TELEVISION, PERIODO DEL 01 DE NOVIEMBRE AL 01 DE DICIEMBRE DE 2024, REFERENCIA DE PAGO NO.34503342, PARA OPERACION CCIAL HOTEL SINDAMANOY - TURNARINO LTDA.</t>
  </si>
  <si>
    <t>REGISTRO FAC.NO. R 1084324668 SERVICIO DE TELEVISION, PERIODO DEL 01 DE NOVIEMBRE AL 30 DE NOVIEMBRE DE 2024, REFERENCIA DE PAGO NO.34503417, PARA OPERACION CCIAL HOTEL SINDAMANOY - TURNARINO LTDA.</t>
  </si>
  <si>
    <t>REGISTRO FAC.NO. R 1087787381 SERVICIO DE TELEVISION, PERIODO DEL 01 DE DICIEMBRE AL 31 DE DICIEMBRE DE 2024, REFERENCIA DE PAGO NO.34503219, PARA OPERACION CCIAL HOTEL SINDAMANOY - TURNARINO LTDA.</t>
  </si>
  <si>
    <t>REGISTRO FAC.NO. R 1087787359 SERVICIO DE TELEVISION, PERIODO DEL 01 DE DICIEMBRE AL 31 DE DICIEMBRE DE 2024, REFERENCIA DE PAGO NO.34502799, PARA OPERACION CCIAL HOTEL SINDAMANOY - TURNARINO LTDA.</t>
  </si>
  <si>
    <t>REGISTRO FAC.NO. R 1087787389 SERVICIO DE TELEVISION, PERIODO DEL 01 DE DICIEMBRE AL 31 DE DICIEMBRE DE 2024, REFERENCIA DE PAGO NO.34503235, PARA OPERACION CCIAL HOTEL SINDAMANOY - TURNARINO LTDA</t>
  </si>
  <si>
    <t>REGISTRO FAC.NO. R 1087787368 SERVICIO DE TELEVISION, PERIODO DEL 01 DE DICIEMBRE AL 31 DE DICIEMBRE DE 2024, REFERENCIA DE PAGO NO.34503078, PARA OPERACION CCIAL HOTEL SINDAMANOY - TURNARINO LTDA</t>
  </si>
  <si>
    <t>REGISTRO FAC.NO. R 1087787400 SERVICIO DE TELEVISION, PERIODO DEL 01 DE DICIEMBRE AL 31 DE DICIEMBRE DE 2024, REFERENCIA DE PAGO NO.34503342, PARA OPERACION CCIAL HOTEL SINDAMANOY - TURNARINO LTDA.</t>
  </si>
  <si>
    <t>REGISTRO FAC.NO. R 1087787411 SERVICIO DE TELEVISION, PERIODO DEL 01 DE DICIEMBRE AL 31 DE DICIEMBRE DE 2024, REFERENCIA DE PAGO NO.34503417, PARA OPERACION CCIAL HOTEL SINDAMANOY - TURNARINO LTDA.</t>
  </si>
  <si>
    <t xml:space="preserve">T. V CABLE HS </t>
  </si>
  <si>
    <t>COMPRA DE GAS PARA OPERACION HM SEGUN FACTURA No FEVP-145060 FECHA 07/10/2024</t>
  </si>
  <si>
    <t>COMPRA DE GAS PARA OPERACION HM SEGUN FACTURA No FEVP-145319 FECHA 15/10/2024</t>
  </si>
  <si>
    <t>COMPRA DE GAS PARA OPERACION HM SEGUN FACTURA No FEVP-146990 FECHA 24/10/2024</t>
  </si>
  <si>
    <t>COMPRA DE GAS PROPANO PARA OPERACION COMERCIAL HM SEGUN FACTURA No FEVP-149907 FECHA 22/11/2024</t>
  </si>
  <si>
    <t>COMPRA DE GAS PROPANO PARA OPERACION HM SEGUN FACTURA No FEVP-152241 FECHA 06/12/2024</t>
  </si>
  <si>
    <t>COMPRA DE GAS PROPANO PARA OPERACION HM SEGUN FACTURA No FEVP-153044 FECHA 20/12/2024</t>
  </si>
  <si>
    <t>COMPRA DE GAS PROPANO PARA OPERACION HM SEGUN FACTURA No FEVP-153047 FECHA 20/12/2024</t>
  </si>
  <si>
    <t>COMPRA DE GAS PARA OPERACION HS SEGUN FACTURA No FEVP-147795 FECHA 28/10/2024</t>
  </si>
  <si>
    <t>COMPRA DE GAS PARA OPERACION HS SEGUN FACTURA No FEVP-148814 FECHA 13/11/2024</t>
  </si>
  <si>
    <t>COMPRA DE GAS PROPANO OPERACION HS SEGUN FACTURA No FEVP-150502 FECHA 26/11/2024</t>
  </si>
  <si>
    <t>COMPRA DE GAS PROPANO PARA OPERACION HS SEGUN FACTURA No FEVP-152324 FECHA 09/12/2024</t>
  </si>
  <si>
    <t>COMPRA DE GAS PARA OPERACION HS SEGUN FACTURA No FEVP-153673 FECHA 23/12/2024</t>
  </si>
  <si>
    <t>COMPRA DE GAS PARA OPERACION HM SEGUN FACTURA No FEVP-148695 FECHA 09/11/2024</t>
  </si>
  <si>
    <t>COMPRA DE GAS PARA OPERACION HM SEGUN FACTURA No FEVP-148762 FECHA 12/11/2024</t>
  </si>
  <si>
    <t>COMPRA DE GAS PROPANO PARA OPERACION COMERCIAL HM SEGUN FACTURA No FEVP-149908 FECHA 22/11/2024</t>
  </si>
  <si>
    <t>LIZAREGISTRO LEGALIZACION CAJA MENOR No 011, REEMBOLSO No 011, GASTOS CAJA MENOR VIGENCIA 2024 SEGUN FACTURA No 18830</t>
  </si>
  <si>
    <t>REGISTRO LEGALIZACION CAJA MENOR No 012, REEMBOLSO No 012, GASTOS CAJA MENOR VIGENCIA 2024 SEGUN FACTURAS No 20365, FESE-196669</t>
  </si>
  <si>
    <t>REGISTRO FAC. NO.FE - 3243, CONTRATO DE PRESTACION DE SERVICIOS NO.TN-030-2024 POR PRESTACION DE SERVICIOS PARA LOS SERVICIOS DE CAPACITACION, SOPORTE TECNICO Y ACTUALIZACION PERIODO 2024, EN EL SOFTWARE COMPUCONTA DE CONFORMIDAD CON EL ALCANCE , LAS OBLIGACIONES ESPECIFICAS, CUOTA 2 DE 3, OPERACION CONTABLE HOTEL MORASURCO - TURNARINO LTDA</t>
  </si>
  <si>
    <t>TAPIA ZAMUDIO CARLOS FELIPE</t>
  </si>
  <si>
    <t>REGISTRO FAC.NO.5576 SERVICIOS PROFESIONALES PARA GRABACION Y FOTOGRAFIA EVENTO NO.5405 PARTIDO LIBERAL, OPERACION COMERCIAL HOTEL MORASURCO - TURNARINO LTDA</t>
  </si>
  <si>
    <t>REGISTRO FAC.NO.DSHM - 5646 CORRESPONDIENTE A PRESTACION DE SERVICIOS DE APOYO A LA GESTION EN LAS DIFERENTES ACTIVIDADES DE LA ENTIDAD COMO ABOGADA PARA APOYAR LA GESTION CONTRACTUAL; CORRESPONDIENTE AL MES DE OCTUBRE DE 2024 - OPERACION TURNARIÑO LTDA</t>
  </si>
  <si>
    <t>REGISTRO FAC.No.DSHM - 5649 CORRESPONDIENTE A SERVICIOS PROFESIONALES COMO INGENIERO DE SISTEMAS, PARA APOYO A LA GESTION PARA LA ASESORIA TECNICA EN SISTEMAS DE COMPUTO, MANTENIMIENTO DE REDES, APOYO TECNICO, MANEJO DE SOFWARE DURANTE EL MES DE OCTUBRE DE 2024-OPERACION COMERCIAL HOTEL MORASURCO - TURNARINO LTDA.</t>
  </si>
  <si>
    <t>REGISTRO FAC.NO.DSHM - 5770 CORRESPONDIENTE A APOYO A LA GESTION CONTABLE EN EL DEPARTAMENTO FINANCIERO EN ACTIVIDADES ENCAMINADAS A LA EJECUCION Y CONTROL DE PROCESOS DE SANEAMIENTO Y DEPURACION CONTABLE DEL AREA DE CARTERA, OPERACION COMERCIAL HOTEL MORASURCO - TURNARINO LTDA,</t>
  </si>
  <si>
    <t>REGISTRO FAC.NO.DSHM - 5880 CORRESPONDIENTE A PRESTACION DE SERVICIOS DE APOYO A LA GESTION EN LAS DIFERENTES ACTIVIDADES DE LA ENTIDAD COMO ABOGADA PARA APOYAR LA GESTION CONTRACTUAL; CORRESPONDIENTE AL MES DE NOVIEMBRE DE 2024 - OPERACION TURNARIÑO LTDA</t>
  </si>
  <si>
    <t>REGISTRO FAC.No.DSHM - 5879 CORRESPONDIENTE A SERVICIOS PROFESIONALES COMO INGENIERO DE SISTEMAS, PARA APOYO A LA GESTION PARA LA ASESORIA TECNICA EN SISTEMAS DE COMPUTO, MANTENIMIENTO DE REDES, APOYO TECNICO, MANEJO DE SOFWARE DURANTE EL MES DE NOVIEMBRE DE 2024-OPERACION COMERCIAL HOTEL MORASURCO - TURNARINO LTDA.</t>
  </si>
  <si>
    <t>REGISTRO FAC. NO.FE - 3328, CONTRATO DE PRESTACION DE SERVICIOS NO.TN-030-2024 POR PRESTACION DE SERVICIOS PARA LOS SERVICIOS DE CAPACITACION, SOPORTE TECNICO Y ACTUALIZACION PERIODO 2024, EN EL SOFTWARE COMPUCONTA DE CONFORMIDAD CON EL ALCANCE , LAS OBLIGACIONES ESPECIFICAS, CUOTA 3 DE 3, OPERACION CONTABLE HOTEL MORASURCO - TURNARINO LTDA</t>
  </si>
  <si>
    <t>REGISTRO FAC.NO.DSHM - 6093 CORRESPONDIENTE A PRESTACION DE SERVICIOS DE APOYO A LA GESTION EN LAS DIFERENTES ACTIVIDADES DE LA ENTIDAD COMO ABOGADA PARA APOYAR LA GESTION CONTRACTUAL; CORRESPONDIENTE AL MES DE DICIEMBRE DE 2024 - OPERACION TURNARIÑO LTDA</t>
  </si>
  <si>
    <t>REGISTRO FAC.No.DSHM - 6091 CORRESPONDIENTE A SERVICIOS PROFESIONALES COMO INGENIERO DE SISTEMAS, PARA APOYO A LA GESTION PARA LA ASESORIA TECNICA EN SISTEMAS DE COMPUTO, MANTENIMIENTO DE REDES, APOYO TECNICO, MANEJO DE SOFWARE DURANTE EL MES DE DICIEMBRE DE 2024-OPERACION COMERCIAL HOTEL MORASURCO - TURNARINO LTDA.</t>
  </si>
  <si>
    <t>REGISTRO FAC.NO.9577 CORRESPONDE SERVICIOS PROFESIONALES DE CONTADOR PUBLICO, PARA PRESTAR LOS SERVICIOS DE REVISOR FISCAL DURANTE EL MES DE OCTUBRE, NOVIEMBRE Y DICIEMBRE DE 2024 - ESTABLECIMIENTOS COMERCIALES HOTEL MORASURCO Y HOTEL SINDAMANOY - OPERACION COMERCIAL TURNARINO LTDA</t>
  </si>
  <si>
    <t>REGISTRO FAC.NO.9576 CORRESPONDE SERVICIOS PROFESIONALES DE CONTADOR PUBLICO, PARA PRESTAR LOS SERVICIOS DE REVISOR FISCAL DURANTE EL MES DE SEPTIEMBRE DE 2024 - ESTABLECIMIENTOS COMERCIALES HOTEL MORASURCO Y HOTEL SINDAMANOY - OPERACION COMERCIAL TURNARINO LTDA</t>
  </si>
  <si>
    <t xml:space="preserve">HONORARIOS PROFESIONALES Y TECNICOS HM </t>
  </si>
  <si>
    <t>COMPRA DE PAPELERIA PARA OPERACION HM SEGUN FACTURA No FE-109380 FECHA 11/10/2024</t>
  </si>
  <si>
    <t>COMPRA DE PAPELERIA PARA OPERACION HM SEGUN FACTURA No GRAF-760 FECHA 16/10/2024</t>
  </si>
  <si>
    <t>COMPRA DE MATERIALES PARA MANTENIMIENTO HM SEGUN FACTURA No FVE-43523 FECHA 16/10/2024</t>
  </si>
  <si>
    <t>POLO FLORES NATHALIA PAOLA</t>
  </si>
  <si>
    <t>COMPRA DE ELEMENTOS PARA OPERACION EVENTO HM SEGUN FACTURA No FE-12 FECHA 24/10/2024</t>
  </si>
  <si>
    <t>IMPRESORES ANGEL SAS</t>
  </si>
  <si>
    <t>COMPRA DE PUBLICIDAD PARA OPERACION EVENTO CONVENIO HM SEGUN FACTURA No FVEC-660 FECHA 31/10/2024</t>
  </si>
  <si>
    <t>COMPRA DE PRODUCTOS DE PAPELERIA PARA OPERACION HM SEGUN FACTURA No GRAF-773 FECHA 07/11/2024</t>
  </si>
  <si>
    <t>VARIEDADES CARVAJAL SAS</t>
  </si>
  <si>
    <t>COMPRA DE ADORNOS PARA OPERACION HM SEGUN FACTURA No FEP-6213 FECHA 16/11/2024</t>
  </si>
  <si>
    <t>COMPRA DE RECARGA DE TONERS Y TONERS KYOCERA HM SEGUN FACTURA No FV-1136 FECHA 09/12/2024</t>
  </si>
  <si>
    <t>COMPRA DE DOCUMENTOS SOPORTES PARA OPERACION HM SEGUN FACTURA No GRAF-797 FECHA 20/12/2024</t>
  </si>
  <si>
    <t>REGISTRO LEGALIZACION CAJA MENOR No 012, REEMBOLSO No 012, GASTOS CAJA MENOR VIGENCIA 2024 SEGUN FACTURAS No DE-63360</t>
  </si>
  <si>
    <t xml:space="preserve">UTILES Y PAPELERIA Y FOTOCOPIAS HM </t>
  </si>
  <si>
    <t>GARZON BENAVIDES JANETH MARGARITA</t>
  </si>
  <si>
    <t>REGISTRO RESOLUCION NO.2585 CORRESPONDIENTE A LIQUIDACION DEFINITIVA DE PRESTACIONES SOCIALES DE MARZO 14 DE 2024 A 01 DEOCTUBRE DE 2024, OPERACION COMERCIAL HOTEL HOTEL MORASURCO - TURNARINO LTDA.</t>
  </si>
  <si>
    <t>REGISTRO LIQUIDACION DE PRESTACIONES SOCIALES POR EL PERIODO JUNIO 01 DE 2024 A DICIEMBRE 31 DE 2024, DISPONIBILIDAD NO.3625 - OPERACION COMERCIAL TURNARINO LTDA</t>
  </si>
  <si>
    <t>REGISTRO LIQUIDACION DE PRESTACIONES SOCIALES POR EL PERIODO JUNIO 01 DE 2024 A DICIEMBRE 31 DE 2024, DISPONIBILIDAD NO.3633 - OPERACION COMERCIAL TURNARINO LTDA</t>
  </si>
  <si>
    <t>REGISTRO LIQUIDACION DE PRESTACIONES SOCIALES POR EL PERIODO JUNIO 01 DE 2024 A DICIEMBRE 31 DE 2024, DISPONIBILIDAD NO.3634 - OPERACION COMERCIAL TURNARINO LTDA</t>
  </si>
  <si>
    <t>REGISTRO LIQUIDACION DE PRESTACIONES SOCIALES POR EL PERIODO JUNIO 01 DE 2024 A DICIEMBRE 31 DE 2024, DISPONIBILIDAD NO.3627 - OPERACION COMERCIAL TURNARINO LTDA</t>
  </si>
  <si>
    <t>REGISTRO LIQUIDACION DE PRESTACIONES SOCIALES POR EL PERIODO JUNIO 01 DE 2024 A DICIEMBRE 31 DE 2024, DISPONIBILIDAD NO.3630 - OPERACION COMERCIAL TURNARINO LTDA</t>
  </si>
  <si>
    <t>REGISTRO LIQUIDACION DE PRESTACIONES SOCIALES POR EL PERIODO JUNIO 01 DE 2024 A DICIEMBRE 31 DE 2024, DISPONIBILIDAD NO.3635 - OPERACION COMERCIAL TURNARINO LTDA</t>
  </si>
  <si>
    <t>LIQUIDACION PRESTACIONES SOCIALES, PERIODO COMPRENDIDO 1 DE JUNIO AL 31 DE DICIEMBRE DE 2024</t>
  </si>
  <si>
    <t>REGISTRO LIQUIDACION DE PRESTACIONES SOCIALES POR EL PERIODO JUNIO 01 DE 2024 A DICIEMBRE 31 DE 2024, DISPONIBILIDAD NO.3637 - OPERACION COMERCIAL TURNARINO LTDA</t>
  </si>
  <si>
    <t>REGISTRO LIQUIDACION DE PRESTACIONES SOCIALES POR EL PERIODO JUNIO 01 DE 2024 A DICIEMBRE 31 DE 2024, DISPONIBILIDAD NO.3638 - OPERACION COMERCIAL TURNARINO LTDA</t>
  </si>
  <si>
    <t>REGISTRO LIQUIDACION DE PRESTACIONES SOCIALES POR EL PERIODO JUNIO 01 DE 2024 A DICIEMBRE 31 DE 2024, DISPONIBILIDAD NO.3643 - OPERACION COMERCIAL TURNARINO LTDA</t>
  </si>
  <si>
    <t>REGISTRO LIQUIDACION DE PRESTACIONES SOCIALES POR EL PERIODO JUNIO 01 DE 2024 A DICIEMBRE 31 DE 2024, DISPONIBILIDAD NO.3647 - OPERACION COMERCIAL TURNARINO LTDA</t>
  </si>
  <si>
    <t>REGISTRO LIQUIDACION DE PRESTACIONES SOCIALES POR EL PERIODO JUNIO 01 DE 2024 A DICIEMBRE 31 DE 2024, DISPONIBILIDAD NO.3648 - OPERACION COMERCIAL TURNARINO LTDA</t>
  </si>
  <si>
    <t>REGISTRO LIQUIDACION DE PRESTACIONES SOCIALES POR EL PERIODO JUNIO 01 DE 2024 A DICIEMBRE 31 DE 2024, DISPONIBILIDAD NO.3649 - OPERACION COMERCIAL TURNARINO LTDA</t>
  </si>
  <si>
    <t>REGISTRO LIQUIDACION DE PRESTACIONES SOCIALES POR EL PERIODO JUNIO 01 DE 2024 A DICIEMBRE 31 DE 2024, DISPONIBILIDAD NO.3650 - OPERACION COMERCIAL TURNARINO LTDA</t>
  </si>
  <si>
    <t>REGISTRO RESOLUCION NO.101 LIQUIDACION DEFINITIVA DE PRESTACIONES SOCIALES POR EL PERIODO JUNIO 01 DE 2024 A DICIEMBRE 31 DE 2024, - OPERACION COMERCIAL TURNARINO LTDA</t>
  </si>
  <si>
    <t>REGISTRO RESOLUCION NO.102 LIQUIDACION DEFINITIVA DE PRESTACIONES SOCIALES POR EL PERIODO JUNIO 01 DE 2024 A DICIEMBRE 31 DE 2024, - OPERACION COMERCIAL TURNARINO LTDA</t>
  </si>
  <si>
    <t>PRIMA DE VACACIONES FUNCIONAMIENTO</t>
  </si>
  <si>
    <t>REGISTRO RESOLUCION NO.072-1 CORRESPONDIENTE A VACACIONES POR EL PERIODO COMPRENDIDO ENTRE EL 01 DE OCTUBRE DE 2023 - 30 DE SEPTEIMBRE DE 2024 - OPERACION COMERCIAL TURNARIÑO LTDA.</t>
  </si>
  <si>
    <t>REGISTRO LIQUIDACION DE PRESTACIONES SOCIALES POR EL PERIODO JUNIO 01 DE 2024 A DICIEMBRE 31 DE 2024, DISPONIBILIDAD NO.3626 - OPERACION COMERCIAL TURNARINO LTDA</t>
  </si>
  <si>
    <t>REGISTRO LIQUIDACION DE PRESTACIONES SOCIALES POR EL PERIODO JUNIO 01 DE 2024 A DICIEMBRE 31 DE 2024, DISPONIBILIDAD NO.3628 - OPERACION COMERCIAL TURNARINO LTDA</t>
  </si>
  <si>
    <t>REGISTRO LIQUIDACION DE PRESTACIONES SOCIALES POR EL PERIODO JUNIO 01 DE 2024 A DICIEMBRE 31 DE 2024, DISPONIBILIDAD NO.3640 - OPERACION COMERCIAL TURNARINO LTDA</t>
  </si>
  <si>
    <t>REGISTRO LIQUIDACION DE PRESTACIONES SOCIALES POR EL PERIODO JUNIO 01 DE 2024 A DICIEMBRE 31 DE 2024, DISPONIBILIDAD NO.3642 - OPERACION COMERCIAL TURNARINO LTDA</t>
  </si>
  <si>
    <t>REGISTRO LIQUIDACION DE PRESTACIONES SOCIALES POR EL PERIODO JUNIO 01 DE 2024 A DICIEMBRE 31 DE 2024, DISPONIBILIDAD NO.3629 - OPERACION COMERCIAL TURNARINO LTDA</t>
  </si>
  <si>
    <t>REGISTRO LIQUIDACION DE PRESTACIONES SOCIALES POR EL PERIODO JUNIO 01 DE 2024 A DICIEMBRE 31 DE 2024, DISPONIBILIDAD NO.3639 - OPERACION COMERCIAL TURNARINO LTDA</t>
  </si>
  <si>
    <t>REGISTRO LIQUIDACION DE PRESTACIONES SOCIALES POR EL PERIODO JUNIO 01 DE 2024 A DICIEMBRE 31 DE 2024, DISPONIBILIDAD NO.3646 - OPERACION COMERCIAL TURNARINO LTDA</t>
  </si>
  <si>
    <t>REGISTRO LIQUIDACION DE PRESTACIONES SOCIALES POR EL PERIODO JUNIO 01 DE 2024 A DICIEMBRE 31 DE 2024, DISPONIBILIDAD NO.3645 - OPERACION COMERCIAL TURNARINO LTDA</t>
  </si>
  <si>
    <t>REGISTRO LIQUIDACION DE PRESTACIONES SOCIALES POR EL PERIODO JUNIO 01 DE 2024 A DICIEMBRE 31 DE 2024, DISPONIBILIDAD NO.3641 - OPERACION COMERCIAL TURNARINO LTDA</t>
  </si>
  <si>
    <t>REGISTRO LIQUIDACION DE PRESTACIONES SOCIALES POR EL PERIODO JUNIO 01 DE 2024 A DICIEMBRE 31 DE 2024, DISPONIBILIDAD NO.3632 - OPERACION COMERCIAL TURNARINO LTDA</t>
  </si>
  <si>
    <t>REGISTRO LIQUIDACION DE PRESTACIONES SOCIALES POR EL PERIODO JUNIO 01 DE 2024 A DICIEMBRE 31 DE 2024, DISPONIBILIDAD NO.3631 - OPERACION COMERCIAL TURNARINO LTDA</t>
  </si>
  <si>
    <t>CABRERA GONZALEZ MARIA ALEJANDRA</t>
  </si>
  <si>
    <t>REGISTRO RESOLUCION NO.095 LIQUIDACION DEFINITIVA DE PRESTACIONES SOCIALES POR EL PERIODO JUNIO 01 DE 2024 A DICIEMBRE 31 DE 2024, DISPONIBILIDAD NO.3650 - OPERACION COMERCIAL TURNARINO LTDA</t>
  </si>
  <si>
    <t>REGISTRO RESOLUCION NO.096 LIQUIDACION DEFINITIVA DE PRESTACIONES SOCIALES POR EL PERIODO JUNIO 01 DE 2024 A DICIEMBRE 31 DE 2024, - OPERACION COMERCIAL TURNARINO LTDA</t>
  </si>
  <si>
    <t>REGISTRO RESOLUCION NO.097 LIQUIDACION DEFINITIVA DE PRESTACIONES SOCIALES POR EL PERIODO JUNIO 01 DE 2024 A DICIEMBRE 31 DE 2024, - OPERACION COMERCIAL TURNARINO LTDA</t>
  </si>
  <si>
    <t>REGISTRO RESOLUCION NO.098 LIQUIDACION DEFINITIVA DE PRESTACIONES SOCIALES POR EL PERIODO JUNIO 01 DE 2024 A DICIEMBRE 31 DE 2024, - OPERACION COMERCIAL TURNARINO LTDA</t>
  </si>
  <si>
    <t>REGISTRO RESOLUCION NO.099 LIQUIDACION DEFINITIVA DE PRESTACIONES SOCIALES POR EL PERIODO JUNIO 01 DE 2024 A DICIEMBRE 31 DE 2024, - OPERACION COMERCIAL TURNARINO LTDA</t>
  </si>
  <si>
    <t>REGISTRO RESOLUCION NO.100 LIQUIDACION DEFINITIVA DE PRESTACIONES SOCIALES POR EL PERIODO JUNIO 01 DE 2024 A DICIEMBRE 31 DE 2024, - OPERACION COMERCIAL TURNARINO LTDA</t>
  </si>
  <si>
    <t xml:space="preserve">PRIMA DE VACACIONES OPERATIVO </t>
  </si>
  <si>
    <t>VACACIONES  FUNCIONAMIENTO</t>
  </si>
  <si>
    <t>2.4.1.01.02.003.001</t>
  </si>
  <si>
    <t xml:space="preserve">CESANTIAS OPERATIVO </t>
  </si>
  <si>
    <t>REGISTRO RESOLUCION NO.103 LIQUIDACION DEFINITIVA DE PRESTACIONES SOCIALES POR EL PERIODO JUNIO 01 DE 2024 A DICIEMBRE 31 DE 2024, - OPERACION COMERCIAL TURNARINO LTDA</t>
  </si>
  <si>
    <t xml:space="preserve">CESANTIAS FUNCIONAMIENTO </t>
  </si>
  <si>
    <t>PRIMA DE SERVICIO FUNCIONAMIENTO</t>
  </si>
  <si>
    <t>2.4.1.01.01.001.06.001</t>
  </si>
  <si>
    <t xml:space="preserve">PRIMA DE SERVICIOS  OPERATIVO </t>
  </si>
  <si>
    <t>REGISTRO PRIMA DE NAVIDAD POR EL PERIODO 2024 - OPERACION COMERCIAL TURNARINO LTDA</t>
  </si>
  <si>
    <t>GOMEZ BURGOS STEFANNY JULIANA</t>
  </si>
  <si>
    <t>PRIMA DE NAVIDAD  FUNCIONAMIENTO</t>
  </si>
  <si>
    <t>2.4.1.01.01.001.08.01.001</t>
  </si>
  <si>
    <t>PRIMA DE NAVIDAD, TRABAJADORES DE NOMINA TURNARIÑO, PERIODO COMPRENDIDO 01 DE JUNIO DE 2024 AL 31 DE DICIEMBRE DE 2024</t>
  </si>
  <si>
    <t xml:space="preserve">PRIMA DE NAVIDAD OPERATIVO </t>
  </si>
  <si>
    <t>DEL 03 DE JULIO DE 2024 A 05 DE AGOSTO DE 2024, REFERENCIA DE PAGO NO.1071403 PARA OPERACIÓN CCIAL HOTEL SINDAMANOY DE PROPIEDAD DE TURNARIÑO LTDA</t>
  </si>
  <si>
    <t>PRIMA DE VACACIONES OPERATIVO</t>
  </si>
  <si>
    <t>CESANTIAS OPERATIVO</t>
  </si>
  <si>
    <t>CESANTIAS FUNCIONAMIENTO</t>
  </si>
  <si>
    <t>PRIMA DE SERVICIO OPERATIVO</t>
  </si>
  <si>
    <t>PRIMA DE NAVIDAD FUNCIONAMIENTO</t>
  </si>
  <si>
    <r>
      <rPr>
        <b/>
        <sz val="11"/>
        <color rgb="FF000000"/>
        <rFont val="Times New Roman"/>
        <family val="1"/>
      </rPr>
      <t>PRIMA DE NAVIDAD</t>
    </r>
    <r>
      <rPr>
        <b/>
        <sz val="11"/>
        <color indexed="8"/>
        <rFont val="Times New Roman"/>
        <family val="1"/>
      </rPr>
      <t xml:space="preserve"> OPERATIVO</t>
    </r>
  </si>
  <si>
    <t>TELEFONOS E INTERNET MORASURCO</t>
  </si>
  <si>
    <t>HONORARIOS PROFESIONALES Y TECNICOS HOTEL MORASURCO</t>
  </si>
  <si>
    <t>ENERGIA HOTEL MORASURCO   OCTUBRE- DICIEMBRE   2024</t>
  </si>
  <si>
    <t xml:space="preserve">CORDOBA ESTRELLA MARIA </t>
  </si>
  <si>
    <t>REGISTRO FAC. NO.A-2061 POR CONCEPTO DE SERVICIOS DE INSTALACION DE INTERNET 40 MEGAS, CORRESPONDE AL MES DE OCTUBRE DE 2024 - OPERACION COMERCIAL HOTEL SINDAMANOY - TURNARINO LTDA</t>
  </si>
  <si>
    <t>REGISTRO FAC. NO.A-2147 POR CONCEPTO DE SERVICIOS DE INSTALACION DE INTERNET 40 MEGAS, CORRESPONDE AL MES DE NOVIEMBRE DE 2024 - OPERACION COMERCIAL HOTEL SINDAMANOY - TURNARINO LTDA</t>
  </si>
  <si>
    <t>TELEFONO E INTERNET MORASURCO Y SIDAMANOY</t>
  </si>
  <si>
    <t xml:space="preserve">TELEFONO E INTERNET SINDAMANOY </t>
  </si>
  <si>
    <t>TV CABLES HOTEL SINDAMANOY</t>
  </si>
  <si>
    <t>VACACIONES(prima)</t>
  </si>
  <si>
    <t xml:space="preserve">IV TRIMESTRE </t>
  </si>
  <si>
    <t>ENERGIA HOTEL MORASURCO   ENERO -MARZO 2025</t>
  </si>
  <si>
    <t>REGISTRO DE FAC.NO.DEEC-1308285 CODIGO INTERNO CE-215954 PERIODO DEL 22 DE NOVIEMBRE DE 2024 A 21 DE DICIEMBRE DE 2024, REFERENCIA DE PAGO NO.110293795 PARA OPERACIÓN CCIAL HOTEL MORASURCO DE PROPIEDAD DE TURNARIÑO LTDA.</t>
  </si>
  <si>
    <t>REGISTRO DE FAC.NO.DEEC-1763869 CODIGO INTERNO CE-215954 PERIODO DEL 21 DE DICIEMBRE DE 2024 A 22 DE ENERO DE 2025, REFERENCIA DE PAGO NO.111024723 PARA OPERACIÓN CCIAL HOTEL MORASURCO DE PROPIEDAD DE TURNARIÑO LTDA.</t>
  </si>
  <si>
    <t>REGISTRO DE FAC.NO.DEEC-2273374 CODIGO INTERNO CE-215954 PERIODO DEL 22 DE ENER DE 2024 A 20 DE FEBRERO DE 2025, REFERENCIA DE PAGO NO.111843744 PARA OPERACIÓN CCIAL HOTEL MORASURCO DE PROPIEDAD DE TURNARIÑO LTDA.</t>
  </si>
  <si>
    <t>REGISTRO DE FAC.NO.58488163 CODIGO INTERNO CE-1071403 PERIODO DEL 07 DE DICIEMBRE DE 2024 A 04 DE ENERO DE 2025, REFERENCIA DE PAGO NO.109187563 PARA OPERACIÓN CCIAL HOTEL SINDAMANOY DE PROPIEDAD DE TURNARIÑO LTDA.</t>
  </si>
  <si>
    <t>REGISTRO DE FAC.NO.59201469 CODIGO INTERNO CE-1071403 PERIODO DEL 04 DE ENERO DE 2025 A 07 DE FEBRERO DE 2025, REFERENCIA DE PAGO NO.110737068 PARA OPERACIÓN CCIAL HOTEL SINDAMANOY DE PROPIEDAD DE TURNARIÑO LTDA.</t>
  </si>
  <si>
    <t>REGISTRO DE FAC.NO.59979633 CODIGO INTERNO CE-1071403 PERIODO DEL 07 DE FEBRERO DE 2025 A 05 DE MARZO DE 2025, REFERENCIA DE PAGO NO.111577139 PARA OPERACIÓN CCIAL HOTEL SINDAMANOY DE PROPIEDAD DE TURNARIÑO LTDA.</t>
  </si>
  <si>
    <t>REGISTRO FAC. 24644135 DEL MES DE FEBRERO DE 2025, SERVICIO DE SUMINISTRO AGUA PERIODO 03 DE ENERO DE 2025 A 01 DE FEBRERO DE 2025, CODIGO 2607 - OPERACION HOTEL MORASURCO - TURNARINO LTDA,</t>
  </si>
  <si>
    <t>REGISTRO FAC. 24752004 DEL MES DE MARZO DE 2025, SERVICIO DE SUMINISTRO AGUA PERIODO 02 DE FEBRERO DE 2025 A 03 DE MARZO DE 2025, CODIGO 2607 - OPERACION HOTEL MORASURCO - TURNARINO LTDA,</t>
  </si>
  <si>
    <t>REGISTRO FAC. NO.R 1092506131 CORRESPONDIENTE A SERVICIOS TELEFONIA E INTERNET CORRESPONDIENTE AL MES DE ENERO, PERIODO ENERO 01 A ENERO 31 DE 2025, REF. PARA PAGO 41761038 - OPERACION COMERCIAL HOTEL MORASURCO - PROMOTORA DE TURISMO DE NARINO</t>
  </si>
  <si>
    <t>REGISTRO FAC.N0. BEC - 428565548 POR CONCEPTO TELEFONIA MOVIL 3156531121 PERIODO 13 DE ENERO DE 2025 A 12 DE FEBRERO DE 2025, REFERENCIA PARA PAGOS 10102144941 - OPERACION COMERCIAL HOTEL MORASURCO-TURNARINO LTDA</t>
  </si>
  <si>
    <t>REGISTRO FAC. NO.A-2237 POR CONCEPTO DE SERVICIOS DE INSTALACION DE INTERNET PYMES 200 MEGAS, IP PUBLICA, CORRESPONDE AL MES DE DICIEMBRE DE 2024 - OPERACION COMERCIAL HOTEL MORASURCO - TURNARINO LTDA.</t>
  </si>
  <si>
    <t>REGISTRO FAC.N0. BEC - 435148029 POR CONCEPTO TELEFONIA MOVIL 3156531121 PERIODO 13 DE FEBRERO DE 2025 A 12 DE MARZO DE 2025, REFERENCIA PARA PAGOS 1010214494 - OPERACION COMERCIAL HOTEL MORASURCO-TURNARINO LTDA.</t>
  </si>
  <si>
    <t>REGISTRO FAC. NO.A-2240 POR CONCEPTO DE SERVICIOS DE INSTALACION DE INTERNET PYMES 200 MEGAS, IP PUBLICA, CORRESPONDE AL MES DE ENERO 01 AL 31 DE 2024 - OPERACION COMERCIAL HOTEL MORASURCO - TURNARINO LTDA.</t>
  </si>
  <si>
    <t>REGISTRO FAC. NO.R 1099275929 CORRESPONDIENTE A SERVICIOS TELEFONIA E INTERNET CORRESPONDIENTE AL MES DEMARZO, PERIODO MARZO 01 A MARZO 31 DE 2025, REF. PARA PAGO 41761038 - OPERACION COMERCIAL HOTEL MORASURCO - PROMOTORA DE TURISMO DE NARINO</t>
  </si>
  <si>
    <t>REGISTRO FACTURA N0. EC - 445057527 POR CONCEPTO TELEFONIA MOVIL 3128279082, 3128277797 Y 3176582550, PERIODO 26 DE DICIEMBRE DE 2024 A 26 DE ABRIL DE 2025, REFERENCIA PARA PAGOS 43200001 - OPERACION COMERCIAL HOTEL MORASURCO - TURNARINO LTDA.</t>
  </si>
  <si>
    <t>REGISTRO FAC.N0. BEC - 441763420 POR CONCEPTO TELEFONIA MOVIL 3156531121 PERIODO 13 DE MARZO DE 2025 A 12 DE ABRIL DE 2025, REFERENCIA PARA PAGOS 10102144941 - OPERACION COMERCIAL HOTEL MORASURCO-TURNARINO LTDA.</t>
  </si>
  <si>
    <t xml:space="preserve">TELEFONOS E INTERNET SINDAMANOY </t>
  </si>
  <si>
    <t>2.4.5.02.08.010</t>
  </si>
  <si>
    <t>REGISTRO FAC. NO.A-2238 POR CONCEPTO DE SERVICIOS DE INSTALACION DE INTERNET 40 MEGAS, CORRESPONDE AL MES DE DICIEMBRE DE 2024 - OPERACION COMERCIAL HOTEL SINDAMANOY - TURNARINO LTDA</t>
  </si>
  <si>
    <t>REGISTRO FAC. NO.A-2341 POR CONCEPTO DE SERVICIOS DE INSTALACION DE INTERNET 40 MEGAS, CORRESPONDE AL MES DE ENERO 01 AL 31 DE 2024 - OPERACION COMERCIAL HOTEL SINDAMANOY - TURNARINO LTDA</t>
  </si>
  <si>
    <t>REGISTRO FAC.NO. R 1091241069 SERVICIO DE TELEVISION, PERIODO DEL 01 DE ENERO AL 31 DE ENERO DE 2025, REFERENCIA DE PAGO NO.34503219, PARA OPERACION CCIAL HOTEL SINDAMANOY - TURNARINO LTDA.</t>
  </si>
  <si>
    <t>REGISTRO FAC.NO. R 1091241049 SERVICIO DE TELEVISION, PERIODO DEL 01 DE ENERO AL 31 DE ENERO DE 2025, REFERENCIA DE PAGO NO.34502799, PARA OPERACION CCIAL HOTEL SINDAMANOY - TURNARINO LTDA.</t>
  </si>
  <si>
    <t>REGISTRO FAC.NO. R 1091241056 SERVICIO DE TELEVISION, PERIODO DEL 01 DE ENERO AL 31 DE ENERO DE 2025, REFERENCIA DE PAGO NO.34503078, PARA OPERACION CCIAL HOTEL SINDAMANOY - TURNARINO LTDA.</t>
  </si>
  <si>
    <t>REGISTRO FAC.NO. R 1091241084 SERVICIO DE TELEVISION, PERIODO DEL 01 DE ENERO AL 31 DE ENERO DE 2025, REFERENCIA DE PAGO NO.34503235, PARA OPERACION CCIAL HOTEL SINDAMANOY - TURNARINO LTDA.</t>
  </si>
  <si>
    <t>REGISTRO FAC.NO. R 1091241102 SERVICIO DE TELEVISION, PERIODO DEL 01 DE ENERO AL 31 DE ENERO DE 2025, REFERENCIA DE PAGO NO.34503417, PARA OPERACION CCIAL HOTEL SINDAMANOY - TURNARINO LTDA.</t>
  </si>
  <si>
    <t>REGISTRO FAC.NO. R 1091241097 SERVICIO DE TELEVISION, PERIODO DEL 01 DE ENERO AL 31 DE ENERO DE 2025, REFERENCIA DE PAGO NO.34503342, PARA OPERACION CCIAL HOTEL SINDAMANOY - TURNARINO LTDA.</t>
  </si>
  <si>
    <t>REGISTRO FAC.NO. R 1094981445 SERVICIO DE TELEVISION, PERIODO DEL 01 DE FEBRERO AL 3 DE MARZO DE 2025, REFERENCIA DE PAGO NO.34503219, PARA OPERACION CCIAL HOTEL SINDAMANOY - TURNARINO LTDA.</t>
  </si>
  <si>
    <t>REGISTRO FAC.NO. R 1094981428 SERVICIO DE TELEVISION, PERIODO DEL 01 DE FEBRERO AL 03 DE MARZO DE 2025, REFERENCIA DE PAGO NO.34502799, PARA OPERACION CCIAL HOTEL SINDAMANOY - TURNARINO LTDA.</t>
  </si>
  <si>
    <t>REGISTRO FAC.NO. R 1094981432 SERVICIO DE TELEVISION, PERIODO DEL 01 DE FEBRERO AL 03 DE MARZO DE 2025, REFERENCIA DE PAGO NO.34503078, PARA OPERACION CCIAL HOTEL SINDAMANOY - TURNARINO LTDA.</t>
  </si>
  <si>
    <t>REGISTRO FAC.NO. R 1095724315 SERVICIO DE TELEVISION, PERIODO DEL 01 DE FEBRERO AL 03 DE MARZO DE 2025, REFERENCIA DE PAGO NO.34503235, PARA OPERACION CCIAL HOTEL SINDAMANOY - TURNARINO LTDA.</t>
  </si>
  <si>
    <t>REGISTRO FAC.NO. R 1094719742 SERVICIO DE TELEVISION, PERIODO DEL 01 DE FEBRERO AL 03 DE MARZO DE 2025, REFERENCIA DE PAGO NO.34503417, PARA OPERACION CCIAL HOTEL SINDAMANOY - TURNARINO LTDA.</t>
  </si>
  <si>
    <t>REGISTRO FAC.NO. R 1094719729 SERVICIO DE TELEVISION, PERIODO DEL 01 DE FEBRERO AL 03 DE MARZO DE 2025, REFERENCIA DE PAGO NO.34503342, PARA OPERACION CCIAL HOTEL SINDAMANOY - TURNARINO LTDA.</t>
  </si>
  <si>
    <t>REGISTRO FAC.NO. R 1098444722 SERVICIO DE TELEVISION, PERIODO DEL 01 DE MARZO AL 31 DE MARZO DE 2025, REFERENCIA DE PAGO NO.34503219, PARA OPERACION CCIAL HOTEL SINDAMANOY - TURNARINO LTDA.</t>
  </si>
  <si>
    <t>REGISTRO FAC.NO. R 1098444704 SERVICIO DE TELEVISION, PERIODO DEL 01 DE MARZO AL 31 DE MARZO DE 2025, REFERENCIA DE PAGO NO.34502799, PARA OPERACION CCIAL HOTEL SINDAMANOY - TURNARINO LTDA.</t>
  </si>
  <si>
    <t>REGISTRO FAC.NO. R 1098444712 SERVICIO DE TELEVISION, PERIODO DEL 01 DE MARZO AL 31 DE MARZO DE 2025, REFERENCIA DE PAGO NO.34503078, PARA OPERACION CCIAL HOTEL SINDAMANOY - TURNARINO LTDA.</t>
  </si>
  <si>
    <t>REGISTRO FAC.NO. R 1098444733 SERVICIO DE TELEVISION, PERIODO DEL 01 DE MARZO AL 31 DE MARZO DE 2025, REFERENCIA DE PAGO NO.34503235, PARA OPERACION CCIAL HOTEL SINDAMANOY - TURNARINO LTDA.</t>
  </si>
  <si>
    <t>REGISTRO FAC.NO. R 1098185593 SERVICIO DE TELEVISION, PERIODO DEL 01 DE MARZO AL 31 DE MARZO DE 2025, REFERENCIA DE PAGO NO.34503417, PARA OPERACION CCIAL HOTEL SINDAMANOY - TURNARINO LTDA.</t>
  </si>
  <si>
    <t>REGISTRO FAC.NO. R 1098185577 SERVICIO DE TELEVISION, PERIODO DEL 01 DE MARZO AL 31 DE MARZO DE 2025, REFERENCIA DE PAGO NO.34503342, PARA OPERACION CCIAL HOTEL SINDAMANOY - TURNARINO LTDA.</t>
  </si>
  <si>
    <t xml:space="preserve">GAS HOTEL MORASURCO  </t>
  </si>
  <si>
    <t>COMPRA DE GAS PROPANO PARA OPERACION HM SEGUN FACTURA No PAST-96 FECHA 15/01/2025</t>
  </si>
  <si>
    <t>COMPRA DE GAS PROPANO PARA OPERACION HM SEGUN FACTURA No PAST-843 FECHA 21/01/2025</t>
  </si>
  <si>
    <t>COMPRA DE GAS PROPANO PARA OPERACION HM SEGUN FACTURA No PAST-844 FECHA 21/01/2025</t>
  </si>
  <si>
    <t>COMPRA DE GAS PROPANO PARA OPERACION HM SEGUN FACTURA No PAST-3541 FECHA 13/02/2025</t>
  </si>
  <si>
    <t>COMPRA DE GAS PROPANO PARA OPERACION HM SEGUN FACTURA No PAST-5667 FECHA 24/02/2025</t>
  </si>
  <si>
    <t>COMPRA DE GAS PROPANO PARA OPERACION HM SEGUN FACTURA No PAST-6946 FECHA 15/03/2025</t>
  </si>
  <si>
    <t>COMPRA DE GAS PROPANO PARA OPERACION HM SEGUN FACTURA No PAST-9926 FECHA 27/03/2025</t>
  </si>
  <si>
    <t>COMPRA DE GAS PROPANO PARA OPERACION HS SEGUN FACTURA No PAST-18 FECHA 13/01/2025</t>
  </si>
  <si>
    <t>COMPRA DE GAS PROPANO PARA OPERACION HS SEGUN FACTURA No PAST-961 FECHA 21/01/2025</t>
  </si>
  <si>
    <t>COMPRA DE GAS PROPANO PARA OPERACION HS SEGUN FACTURA No PAST-3561 FECHA 14/02/2025</t>
  </si>
  <si>
    <t>COMPRA DE GAS PROPANO PARA OPERACION HS SEGUN FACTURA No PAST-3699 FECHA 19/02/2025</t>
  </si>
  <si>
    <t>COMPRA DE GAS PROPANO PARA OPERACION HS SEGUN FACTURA No PAST-6724 FECHA 06/03/2025</t>
  </si>
  <si>
    <t>COMPRA DE GAS PROPANO PARA OPERACION HS SEGUN FACTURA No PAST-10055 FECHA 31/03/2025</t>
  </si>
  <si>
    <t xml:space="preserve">GAS HOTEL SINDAMANOY   </t>
  </si>
  <si>
    <t>REGISTRO LEGALIZACION CAJA MENOR No.001, REEMBOLSO No.001, GASTOS CAJA MENOR VIGENCIA 2025 SEGUN FACTURA No 162746, 26362</t>
  </si>
  <si>
    <t>REGISTRO LEGALIZACION CAJA MENOR No.003, REEMBOLSO No.003 GASTOS CAJA MENOR VIGENCIA 2025 SEGUN FACTURA No 281600</t>
  </si>
  <si>
    <t>REGISTRO LEGALIZACION CAJA MENOR No.003, REEMBOLSO No.003 GASTOS CAJA MENOR VIGENCIA 2025 SEGUN FACTURA No PAST-9859</t>
  </si>
  <si>
    <t xml:space="preserve">SERVICIOS PROFESIONALES Y TECNICOS  ADMON </t>
  </si>
  <si>
    <t>REGISTRO FAC.MO.DSHM - 6518 CORRESPONDIENTE A SERVICIOS PRESTADOS COMO CONTADOR COMO APOYO EN EL AREA FINANCIERA, EN LOS ASPECTOS FINANCIEROS, CONTABLES Y PRESUPUESTALES DE LA ENTIDAD, DURANTE EL MES DE ENERO DE 2025, OPERACION COMERCIAL HOTEL MORASURCO - TURNARINO LTDA.</t>
  </si>
  <si>
    <t>REGISTRO FAC.No.DSHM - 6519 CORRESPONDIENTE A SERVICIOS PROFESIONALES COMO INGENIERO DE SISTEMAS, PARA APOYO A LA GESTION PARA LA ASESORIA TECNICA EN SISTEMAS DE COMPUTO, MANTENIMIENTO DE REDES, APOYO TECNICO, MANEJO DE SOFWARE DURANTE EL MES DE ENERO DE 2025-OPERACION COMERCIAL HOTEL MORASURCO - TURNARINO LTDA.</t>
  </si>
  <si>
    <t>REGISTRO FAC.MO.DSHM - 6529 CORRESPONDIENTE A SERVICIOS DE APOYO EN EL AREA COMERCIAL, PARA LA PLANEACION, EJECUCACION Y FACTURACION DE LOS CONTRATOS INTERADMINISTRATIVOS DE LA ENTIDAD, DURANTE EL MES DE ENERO DE 2025, OPERACION COMERCIAL HOTEL MORASURCO - TURNARINO LTDA.</t>
  </si>
  <si>
    <t>HIDALGO HIDALGO ALVARO GERARDO</t>
  </si>
  <si>
    <t>REGISTRO FAC.NO.DSHM - 6535 CORRESPONDIENTE A SERVICIOS PROFESIONALES PARA VISITA TECNICA DE AVALUO LOTE NO.6 DE PROPIEDAD DE TURNARINO LTDA-OPERACION COMERCIAL HOTEL MORASURCO - TURNARINO LTDA.</t>
  </si>
  <si>
    <t>RAMOS DIAZ JAIDY MARINA</t>
  </si>
  <si>
    <t>REGISTRO FAC.NO.DSHM - 6536 CORRESPONDIENTE A SERVICIOS PRESTADOS COMO APOYO EN EL AREA DE ATENCION AL USUARIO DURANTE EL MES DE ENERO DE 2025, OPERACION COMERCIAL HOTEL MORASURCO - TURNARINO LTDA.</t>
  </si>
  <si>
    <t>REGISTRO FAC.NO.DSHM - 6577 CORRESPONDIENTE A SERVICIOS PRESTADOS COMO APOYO EN EL AREA FINANCIERA PARA EL FUNCIONAMIENTO DEL PROCESO DE AUDITORIA A LOS MOVIMEINTOS DIARIOS DE LOS ESTABLECIMIENTOS DENOMINADOS HOTEL MORASURCO Y SINDAMANOY, CORRESPONDIENTE AL MES DE ENERO DE 2025 - TURNARINO LTDA.</t>
  </si>
  <si>
    <t>CORDOBA ESTRELLA MARIA ELENA</t>
  </si>
  <si>
    <t>REGISTRO FAC.NO.DSHM - 6532 CORRESPONDIENTE A SERVICIOS PRESTADOS COMO PROFESIONAL EN EL AREA DE ARCHIVO DE LA ENTIDAD, DURANTE EL MES DE ENERO DE 2025, OPERACION COMERCIAL HOTEL MORASURCO - TURNARINO LTDA.</t>
  </si>
  <si>
    <t>MUÑOZ MUÑOZ ANA LUCIA</t>
  </si>
  <si>
    <t>REGISTRO FAC.NO.DSHM - 6539 CORRESPONDIENTE A SERVICIOS PRESTADOS COMO PROFESIONAL EN EL AREA DE ARCHIVO DE LA ENTIDAD, DURANTE EL MES DE ENERO DE 2025, OPERACION COMERCIAL HOTEL MORASURCO - TURNARINO LTDA.</t>
  </si>
  <si>
    <t>REGISTRO FAC.NO.DSHM - 6537 CORRESPONDIENTE A SERVICIOS PRESTADOS COMO APOYO A LA GESTION EN EL AREA DE COMERCIAL PARA LA PLANEACION, EJECUCION Y FACTURACION DE LOS CONTRATOS INTERADMINISTRATIVOS SUSCRITOS CON LA ENTIDAD,CORRESPONDIENTE AL MES DE ENERO DE 2025, OPERACION COMERCIAL HOTEL MORASURCO - TURNARINO LTDA.</t>
  </si>
  <si>
    <t>REGISTRO FAC.NO.DSHM - 6592 CORRESPONDIENTE A SERVICIOS PROFESIONALES CORRESPONDIENTES A INFORME TECNICO DE AVALUO LOTE NO.6 DE PROPIEDAD DE TURNARINO LTDA-OPERACION COMERCIAL HOTEL MORASURCO - TURNARINO LTDA.</t>
  </si>
  <si>
    <t>IGUA ASMAZA GABRIEL ANDRES</t>
  </si>
  <si>
    <t>REGISTRO FAC.NO.DSHM - 6593 CORRESPONDIENTE A SERVICIO DE APOYO EN EL AREA FINANCIERA REVISION DE INFORMACION Y ANEXOS DE LA CUENTA ANUAL VIGENCIA 2024, CORRESPONDIENTE AL MES DE FEBRERO DE 2025, OPERACION COMERCIAL HOTEL MORASURCO - TURNARINO LTDA</t>
  </si>
  <si>
    <t>TOVAR LAGOS JUAN JOSE</t>
  </si>
  <si>
    <t>REGISTRO FAC.NO.DSHM - 6594 CORRESPONDIENTE A SERVICIO DE APOYO EN EL AREA FINANCIERA REVISION DE INFORMACION Y ANEXOS DE LA CUENTA ANUAL VIGENCIA 2024, CORRESPONDIENTE AL MES DE FEBRERO DE 2025, OPERACION COMERCIAL HOTEL MORASURCO - TURNARINO LTDA</t>
  </si>
  <si>
    <t>REGISTRO FAC.MO.DSHM - 6619 CORRESPONDIENTE A SERVICIOS PRESTADOS COMO APOYO EN EL AREA COMERCIAL, PARA LA PLANEACION, EJECUCACION Y FACTURACION DE LOS CONTRATOS INTERADMINISTRATIVOS DE LA ENTIDAD, DURANTE EL MES DE FEBRERO DE 2025, OPERACION COMERCIAL HOTEL MORASURCO - TURNARINO LTDA.</t>
  </si>
  <si>
    <t>ENRIQUEZ ALVAREZ NEILA GABRIELA</t>
  </si>
  <si>
    <t>REGISTRO FAC.MO.DSHM - 6623 CORRESPONDIENTE A SERVICIOS PRESTADOS COMO APOYO EN EL AREA COMERCIAL, PARA LA PLANEACION, EJECUCACION Y FACTURACION DE LOS CONTRATOS INTERADMINISTRATIVOS DE LA ENTIDAD, DURANTE EL MES DE FEBRERO DE 2025, OPERACION COMERCIAL HOTEL MORASURCO - TURNARINO LTDA.</t>
  </si>
  <si>
    <t>REGISTRO FAC.MO.DSHM - 6622 CORRESPONDIENTE A SERVICIOS PRESTADOS COMO APOYO EN EL AREA COMERCIAL, PARA LA PLANEACION, EJECUCACION Y FACTURACION DE LOS CONTRATOS INTERADMINISTRATIVOS DE LA ENTIDAD, DURANTE EL MES DE ENERO DE 2025, OPERACION COMERCIAL HOTEL MORASURCO - TURNARINO LTDA.</t>
  </si>
  <si>
    <t>DULCE HIDALGO KEVIN DAVID</t>
  </si>
  <si>
    <t>REGISTRO FAC.NO.DSHM - 6636 CORRESPONDIENTE A SERVICIOS PRESTADOS COMO PROFESIONAL EN EL AREA DE ARCHIVO DE LA ENTIDAD, DURANTE EL MES DE FEBRERO DE 2025, OPERACION COMERCIAL HOTEL MORASURCO - TURNARINO LTDA.</t>
  </si>
  <si>
    <t>REGISTRO FAC.NO.DSHM - 6637 CORRESPONDIENTE A SERVICIOS PRESTADOS COMO APOYO EN EL AREA DE ATENCION AL USUARIO DURANTE EL MES DE FEBRERO DE 2025, OPERACION COMERCIAL HOTEL MORASURCO - TURNARINO LTDA.</t>
  </si>
  <si>
    <t>REGISTRO FAC.NO.DSHM - 6638 CORRESPONDIENTE A SERVICIOS PRESTADOS COMO PROFESIONAL EN EL AREA DE ARCHIVO DE LA ENTIDAD, DURANTE EL MES DE FEBRERO DE 2025, OPERACION COMERCIAL HOTEL MORASURCO - TURNARINO LTDA.</t>
  </si>
  <si>
    <t>DELGADO GUZMAN ROSICELA</t>
  </si>
  <si>
    <t>REGISTRO FAC.NO.DSHM - 6645 CORRESPONDIENTE A SERVICIOS PRESTADOS COMO APOYO SERVICIOS PROFESIONALES PARA EL LEVANTAMIENTO DE INFORMACION CORRESPONDIENTE AL PROCESO DE BAJAS DE ACTIVOS DURANTE EL MES DE FEBRERO DE 2025, OPERACION COMERCIAL HOTEL MORASURCO - TURNARINO LTDA.</t>
  </si>
  <si>
    <t>GOMEZ BENAVIDES MANUEL ALEJANDRO</t>
  </si>
  <si>
    <t>REGISTRO FAC.NO.DSHM - 6624 CORRESPONDIENTE A SERVICIOS PRESTADOS COMO APOYO A LA GESTION EN LAS DIFERENTES ACTIVIDADES DE LA ENTIDAD COMO ABOGADO PARA APOYAR LA GESTION CONTRACTUAL Y DEMAS ACTIVIDADES LEGALES; CORRESPONDIENTE AL MES DE FEBRERO DE 2025 - OPERACION TURNARIÑO LTDA</t>
  </si>
  <si>
    <t>REGISTRO FAC.No.DSHM - 6625 CORRESPONDIENTE A SERVICIOS COMO APOYO, INGENIERO DE SISTEMAS, PARA APOYO A LA GESTION PARA LA ASESORIA TECNICA EN SISTEMAS DE COMPUTO, MANTENIMIENTO DE REDES, APOYO TECNICO, MANEJO DE SOFWARE DURANTE EL MES DE FEBRERO DE 2025-OPERACION COMERCIAL HOTEL MORASURCO - TURNARINO LTDA.</t>
  </si>
  <si>
    <t>CANO HERNANDEZ ANDRES FELIPE</t>
  </si>
  <si>
    <t>REGISTRO FAC.NO.DSHM - 6621 CORRESPONDIENTE A SERVICIOS PRESTADOS COMO APOYO SERVICIOS PROFESIONALES COMO DISEÑADOR GRAFICO PARA CREAR IDENTIDAD VISUAL DE LOS ESTABLECIMIENTOS DE COMERCIO, MATERIAL PROMOCIONAL E INSTITUCIONAL INTERNO Y EXTERNO, PLAN DE MEDIOS DE MERCADEO PARA DIFUSION DE ACTIVIDADES COMERCIALES CORRESPONDIENTE AL MES DE FEBRERO DE 2025, OPERACION COMERCIAL TURNARINO LTDA.</t>
  </si>
  <si>
    <t>REGISTRO FAC.MO.DSHM - 6648 CORRESPONDIENTE A SERVICIOS PRESTADOS COMO CONTADOR COMO APOYO EN EL AREA FINANCIERA, EN LOS ASPECTOS FINANCIEROS, CONTABLES Y PRESUPUESTALES DE LA ENTIDAD, DURANTE EL MES DE FEBRERO DE 2025, OPERACION COMERCIAL HOTEL MORASURCO - TURNARINO LTDA.</t>
  </si>
  <si>
    <t>REGISTRO FAC.NO.DSHM - 6647 CORRESPONDIENTE A SERVICIOS PRESTADOS COMO APOYO EN EL AREA FINANCIERA PARA EL FUNCIONAMIENTO DEL PROCESO DE AUDITORIA A LOS MOVIMEINTOS DIARIOS DE LOS ESTABLECIMIENTOS DENOMINADOS HOTEL MORASURCO Y SINDAMANOY, CORRESPONDIENTE AL MES DE FEBRERO DE 2025 - TURNARINO LTDA.</t>
  </si>
  <si>
    <t>MORALES INSUASTY CHRISTIAN CAMILO</t>
  </si>
  <si>
    <t>REGISTRO FAC.MO.DSHM - 6678 CORRESPONDIENTE A SERVICIOS PRESTADOS COMO APOYO EN EL AREA DE TALENTO HUMANO, DURANTE EL MES DE MARZO DE 2025, OPERACION COMERCIAL HOTEL MORASURCO - TURNARINO LTDA.</t>
  </si>
  <si>
    <t>REGISTRO FAC.NO.6694 CORRESPONDE SERVICIOS PROFESIONALES DE CONTADOR PUBLICO, PARA PRESTAR LOS SERVICIOS DE REVISOR FISCAL DURANTE EL MES DE ENERO DE 2025 - ESTABLECIMIENTOS COMERCIALES HOTEL MORASURCO Y HOTEL SINDAMANOY - OPERACION COMERCIAL TURNARINO LTDA</t>
  </si>
  <si>
    <t>REGISTRO FAC.NO.6695 CORRESPONDE SERVICIOS PROFESIONALES DE CONTADOR PUBLICO, PARA PRESTAR LOS SERVICIOS DE REVISOR FISCAL DURANTE EL MES DE FEBRRO DE 2025 - ESTABLECIMIENTOS COMERCIALES HOTEL MORASURCO Y HOTEL SINDAMANOY - OPERACION COMERCIAL TURNARINO LTDA</t>
  </si>
  <si>
    <t>REGISTRO FAC. NO.FE - 3497, CONTRATO DE PRESTACION DE SERVICIOS NO.TN-002-2025 POR PRESTACION DE SERVICIOS PARA CAPACITACION, SOPORTE TECNICO Y ACTUALIZACION PERIODO 2025, EN EL SOFTWARE COMPUCONTA DE CONFORMIDAD CON EL ALCANCE , LAS OBLIGACIONES ESPECIFICAS, CUOTA 1 DE 5, OPERACION CONTABLE HOTEL MORASURCO - TURNARINO LTDA</t>
  </si>
  <si>
    <t>REGISTRO FAC.MO.DSHM - 6750 CORRESPONDIENTE A SERVICIOS PRESTADOS COMO APOYO EN EL AREA COMERCIAL, PARA LA PLANEACION, EJECUCACION Y FACTURACION DE LOS CONTRATOS INTERADMINISTRATIVOS DE LA ENTIDAD, DURANTE EL MES DE MARZO DE 2025, OPERACION COMERCIAL HOTEL MORASURCO - TURNARINO LTDA.</t>
  </si>
  <si>
    <t>REGISTRO FAC.NO.DSHM - 6751 CORRESPONDIENTE A SERVICIOS PRESTADOS COMO APOYO SERVICIOS PROFESIONALES COMO DISEÑADOR GRAFICO PARA CREAR IDENTIDAD VISUAL DE LOS ESTABLECIMIENTOS DE COMERCIO, MATERIAL PROMOCIONAL E INSTITUCIONAL INTERNO Y EXTERNO, PLAN DE MEDIOS DE MERCADEO PARA DIFUSION DE ACTIVIDADES COMERCIALES CORRESPONDIENTE AL MES DE MARZO DE 2025, OPERACION COMERCIAL TURNARINO LTDA.</t>
  </si>
  <si>
    <t>REGISTRO FAC.MO.DSHM - 655 CORRESPONDIENTE A SERVICIOS PRESTADOS COMO APOYO EN EL AREA COMERCIAL, PARA LA PLANEACION, EJECUCACION Y FACTURACION DE LOS CONTRATOS INTERADMINISTRATIVOS DE LA ENTIDAD, DURANTE EL MES DE MARZO DE 2025, OPERACION COMERCIAL HOTEL MORASURCO - TURNARINO LTDA.</t>
  </si>
  <si>
    <t>REGISTRO FAC.NO.DSHM - 6756 CORRESPONDIENTE A SERVICIOS PRESTADOS COMO APOYO, INGENIERO DE SISTEMAS, PARA APOYO A LA GESTION PARA LA ASESORIA TECNICA EN SISTEMAS DE COMPUTO, MANTENIMIENTO DE REDES, APOYO TECNICO, MANEJO DE SOFWARE DURANTE EL MES DE MARZO DE 2025-OPERACION COMERCIAL HOTEL MORASURCO - TURNARINO LTDA.</t>
  </si>
  <si>
    <t>REGISTRO FAC.NO.DSHM - 6758 CORRESPONDIENTE A SERVICIOS PRESTADOS COMO APOYO EN EL AREA FINANCIERA PARA EL FUNCIONAMIENTO DEL PROCESO DE AUDITORIA A LOS MOVIMEINTOS DIARIOS DE LOS ESTABLECIMIENTOS DENOMINADOS HOTEL MORASURCO Y SINDAMANOY, CORRESPONDIENTE AL MES DEMARZO DE 2025 - TURNARINO LTDA.</t>
  </si>
  <si>
    <t>REGISTRO FAC.MO.DSHM - 6777 CORRESPONDIENTE A SERVICIOS PRESTADOS COMO CONTADOR COMO APOYO EN EL AREA FINANCIERA, EN LOS ASPECTOS FINANCIEROS, CONTABLES Y PRESUPUESTALES DE LA ENTIDAD, DURANTE EL MES DE MARZO DE 2025, OPERACION COMERCIAL HOTEL MORASURCO - TURNARINO LTDA.</t>
  </si>
  <si>
    <t>REGISTRO FAC.NO.DSHM - 6765 CORRESPONDIENTE A SERVICIOS PRESTADOS COMO PROFESIONAL EN EL AREA DE ARCHIVO DE LA ENTIDAD, DURANTE EL MES DE MARZO DE 2025, OPERACION COMERCIAL HOTEL MORASURCO - TURNARINO LTDA.</t>
  </si>
  <si>
    <t>ROSERO ROSERO SHERLEY ABIGAIL</t>
  </si>
  <si>
    <t>REGISTRO FAC.NO.DSHM - 6773 CORRESPONDIENTE A SERVICIOS PRESTADOS COMO APOYO A LA GESTION PARA LA EJECUCION DE CUENTAS CORRESPONDIENTES A CONTRATOS INTERADMINISTRATIVOS EN EL AREA COMERCIAL, CORRESPONDIENTE AL MES DE MARZO DE 2025, OPERACION COMERCIAL HOTEL MORASURCO - TURNARINO LTDA</t>
  </si>
  <si>
    <t>REGISTRO FAC.NO.DSHM - 6766 CORRESPONDIENTE A SERVICIOS PRESTADOS COMO PROFESIONAL EN EL AREA DE ARCHIVO DE LA ENTIDAD, DURANTE EL MES DE MARZO DE 2025, OPERACION COMERCIAL HOTEL MORASURCO - TURNARINO LTDA.</t>
  </si>
  <si>
    <t>REGISTRO FAC.NO.DSHM - 6778 CORRESPONDIENTE A SERVICIOS PRESTADOS COMO APOYO A LA GESTION EN LAS DIFERENTES ACTIVIDADES DE LA ENTIDAD COMO ABOGADO PARA APOYAR LA GESTION CONTRACTUAL Y DEMAS ACTIVIDADES LEGALES; CORRESPONDIENTE AL MES DE MARZO DE 2025 - OPERACION TURNARIÑO LTDA</t>
  </si>
  <si>
    <t>REGISTRO FAC.NO.DSHM - 6780 CORRESPONDIENTE A SERVICIOS PRESTADOS COMO APOYO SERVICIOS PROFESIONALES PARA EL LEVANTAMIENTO DE INFORMACION DE INVENTARIOS DE ACTIVOS FIJOS, DURANTE EL MES DE MARZO DE 2025, OPERACION COMERCIAL HOTEL MORASURCO - TURNARINO LTDA.</t>
  </si>
  <si>
    <t>REGISTRO FAC.MO.DSHS - 643 CORRESPONDIENTE A SERVICIOS PRESTADOS COMO APOYO EN EL AREA DE TALENTO HUMANO, DURANTE EL MES DE MARZO DE 2025, OPERACION COMERCIAL HOTEL SINDAMANOY - TURNARINO LTDA.</t>
  </si>
  <si>
    <t>REGISTRO FAC.MO.DSHM - 6528 CORRESPONDIENTE A SERVICIOS DE APOYO EN EL AREA COMERCIAL, PARA LA PROMOCION Y VENTA DE SERVICIOS PARA LOS HOTELES MORASURCO Y SINDAMANOY, REALIZANDO LA ATENCION, PLANEACION , EJECUCION Y FACTURACION, DURANTE EL MES DE ENERO DE 2025, OPERACION COMERCIAL HOTEL MORASURCO - TURNARINO LTDA.</t>
  </si>
  <si>
    <t>REGISTRO FAC.NO.DSHM - 6596 CORRESPONDIENTE A SERVICIOS PROFESIONALES EN ASESORIA PARA LA PREPARACION DE ALIMENTOS TIPO BUFFET Y A LA CARTA PARA ATNCION DE EVENTOS Y OPERACION COMERCIAL DE LA ENTIDAD, DURANTE EL MES DE ENERO DE 2025, OPERACION COMERCIAL HOTEL MORASURCO - TURNARINO LTDA.</t>
  </si>
  <si>
    <t>REGISTRO FAC.NO.DSHM - 6600 CORRESPONDIENTE A SERVICIOS PROFESIONALES COMO APOYO PARA EL LEVANTAMINETO DE INFORMACION CORRESPONDIENTE AL PROCESO DE BAJAS DE ACTIVOS DURANTE EL MES DE ENERO DE 2025, OPERACION COMERCIAL HOTEL MORASURCO - TURNARINO LTDA.</t>
  </si>
  <si>
    <t>REGISTRO FAC.NO.DSHM - 6601 CORRESPONDIENTE A SERVICIOS PROFESIONALES COMO APOYO PARA PARAMETRIZACION SISTEMA SIIGO MODULO DE FACTURACION DE LA ENTIDAD, DURANTE EL MES DE ENERO DE 2025, OPERACION COMERCIAL HOTEL MORASURCO - TURNARINO LTDA.</t>
  </si>
  <si>
    <t>REGISTRO FAC.MO.DSHM - 6620 CORRESPONDIENTE A SERVICIOS COMO APOYO EN EL AREA COMERCIAL, PARA LA PROMOCION Y VENTA DE SERVICIOS PARA LOS HOTELES MORASURCO Y SINDAMANOY, REALIZANDO LA ATENCION, PLANEACION , EJECUCION Y FACTURACION, DURANTE EL MES DE FEBRERO DE 2025, OPERACION COMERCIAL HOTEL MORASURCO - TURNARINO LTDA.</t>
  </si>
  <si>
    <t>REGISTRO FAC.NO.DSHM - 6634 CORRESPONDIENTE A SERVICIOS PRESTADOS COMO SERVICIOS PROFESIONALES EN ASESORIA PARA LA PREPARACION DE ALIMENTOS TIPO BUFFET Y A LA CARTA PARA ATNCION DE EVENTOS Y OPERACION COMERCIAL DE LA ENTIDAD, DURANTE EL MES DE FEBRERO DE 2025, OPERACION COMERCIAL HOTEL MORASURCO - TURNARINO LTDA.</t>
  </si>
  <si>
    <t>VILLACIS GOYES CARLOS ENRIQUE</t>
  </si>
  <si>
    <t>REGISTRO FAC.MO.DSHM - 6757 CORRESPONDIENTE A SERVICIOS DE TRANSPORTE PARA APOYO EN EL AREA DE SERVICIOS EN EL AREA OPERATIVA Y ADMINISTRATIVA CORRESPONDIENTE AL MES DE MARZO DE 2025 PERIODO 2025, OPERACION COMERCIAL HOTEL MORASURCO - TURNARIN0O LTDA</t>
  </si>
  <si>
    <t>SERVICIOS PROFESIONALES Y TECNICOS  OPERATIVO HOTEL MORASURCO</t>
  </si>
  <si>
    <t>REGISTRO FAC.NO.DSHM - 618 CORRESPONDIENTE A SERVICIOS PROFESIONALES COMO APOYO PARA PARAMETRIZACION SISTEMA SIIGO MODULO DE FACTURACION DE LA ENTIDAD, DURANTE EL MES DE ENERO DE 2025, OPERACION COMERCIAL HOTEL SINDAMANOY - TURNARINO LTDA.</t>
  </si>
  <si>
    <t>SERVICIOS PROFESIONALES Y TECNICOS OPERATIVO HOTEL SINDAMANOY</t>
  </si>
  <si>
    <t>LIQUIDACION PRESTACIONES SOCIALES CORRESPONDIENTES AL PERIODO DEL 3 DE ENERO DE 2024 AL 10 DE MARZO DE 2025, SEGUN RESOLUCION NUMERO 18 DEL 31 DE MARZO DE 2025</t>
  </si>
  <si>
    <t>Certificado de disponibilidad presupuestal</t>
  </si>
  <si>
    <t xml:space="preserve"> PRIMA DE VACACIONES ADMINISTRATIVO </t>
  </si>
  <si>
    <t>REGISTRO LIQUIDACION DE PRESTACIONES SOCIALES POR EL PERIODO ENERO 03 DE 2024 A MARZO 10 DE 2025, DISPONIBILIDAD NO.0348, RESOLUCIO NO.018 - OPERACION COMERCIAL TURNARINO LTDA</t>
  </si>
  <si>
    <t>LA CALI S.A.S.</t>
  </si>
  <si>
    <t>COMPRA DE CAJAS DE ARCHIVO PARA AREA COMERCIAL SEGUN FACTURA No DE-68317 FECHA 02/01/2025</t>
  </si>
  <si>
    <t>COMPRA DE DESECHABLES Y CAJAS DE ARCHIVO PARA OPERACION AREAS ADMINISTRATIVAS Y RESTAURANTE SEGUN FACTURA No FE-37 FECHA 14/01/2025</t>
  </si>
  <si>
    <t>COMPRA DE TALONARIOS PARA OPERACION SEGUN FACTURA No GRAF-805 FECHA 21/01/2025</t>
  </si>
  <si>
    <t>COMPRA DE PAPELERIA PARA OPERACION HM SEGUN FACTURA No FEP-72201 FECHA 24/01/2025</t>
  </si>
  <si>
    <t>COMPRA DE PAPELERIA PARA OPERACION HM SEGUN FACTURA No GRAF-818 FECHA 10/02/2025</t>
  </si>
  <si>
    <t>ENRIQUEZ GARCIA FERNANDO ANTONIO</t>
  </si>
  <si>
    <t>COMPRA DE SUMINISTROS DE IMPRESORAS PARA OPERACION AREAS ADMINITRATIVAS HM SEGUN FACTURA No B-5040 FECHA 19/02/2025</t>
  </si>
  <si>
    <t>EMILIO JOSE PERINI GUZMAN</t>
  </si>
  <si>
    <t>COMPRA DE PROTEINAS, ALIMENTOS, BEBIDAS, MATERIALES, PAPELERIA Y UTILES PARA OPERACION SEMANA 28-02/02/2025 SEGUN REMISION</t>
  </si>
  <si>
    <t>REGISTRO LEGALIZACION CAJA MENOR No.002, REEMBOLSO No.002 GASTOS CAJA MENOR VIGENCIA 2025 SEGUN FACTURA No FEP-86916</t>
  </si>
  <si>
    <t>IBARRA FIGUEROA CHRISTIAN ENRIQUE</t>
  </si>
  <si>
    <t>COMPRA DE PLEGABLES PROCPALCOTE FULL COLOR CON CUBIERTA Y HABLADOR EN ACRILICO OPERACION ANATO 2025 SEGUN FACTURA No TVGF-9 FECHA 28/02/2025</t>
  </si>
  <si>
    <t>COMPRA DE PROTEINAS, COMESTIBLES, ELEMENTOS DE ASEO Y MANTENIMIENTO PARA OPERACION HM SEGUN REMISIONES 34, 35, 36 SEMANA 10-12/03/2025</t>
  </si>
  <si>
    <t>ARTEAGA BUENDIA RUT ELENA</t>
  </si>
  <si>
    <t>COMPRA DE PAPELERIA PARA OPERACION HM SEGUN FACTURA No DSHM-6726 FECHA 26/03/2025</t>
  </si>
  <si>
    <t>REGISTRO LEGALIZACION CAJA MENOR No.003, REEMBOLSO No.003 GASTOS CAJA MENOR VIGENCIA 2025 SEGUN FACTURA No DE-84625</t>
  </si>
  <si>
    <t>REGISTRO LEGALIZACION CAJA MENOR No.003, REEMBOLSO No.003 GASTOS CAJA MENOR VIGENCIA 2025 SEGUN FACTURA No FMO-259346</t>
  </si>
  <si>
    <t xml:space="preserve">UTILES PAPELERIA Y FOTOCOPIAS HOTEL MORASURCO </t>
  </si>
  <si>
    <t>COMPRA DE COMESTIBLES, ELEMENTOS DE ASEO Y PAPELERIA PARA OPERACION HS SEGUN FACTURA No FE-40 FECHA 10/02/2024</t>
  </si>
  <si>
    <t>SUMINISTROS NARIÑO MYJ SAS</t>
  </si>
  <si>
    <t>COMPRA DE COMESTIBLES, ELEMENTOS DE ASEO, DESECHABLES, PAPELERÍA Y MATERIALES DE CONTRUCCIÓN OPERACION HS SEGUN FACTURA No FESN-91 FECHA 27/03/2025</t>
  </si>
  <si>
    <t xml:space="preserve">UTILES PAPELERIA Y FOTOCOPIAS HOTEL SINDAMANOY </t>
  </si>
  <si>
    <t>REGISTRO LIQUIDACION DE PRESTACIONES SOCIALES POR EL PERIODO JUNIO 01 DE 2024 A FEBRERO 28 DE 2025, DISPONIBILIDAD NO.0349, RESOLUCIO NO.017 - OPERACION COMERCIAL TURNARINO LTDA</t>
  </si>
  <si>
    <t>2.4.1.01.01.001.08.02.002</t>
  </si>
  <si>
    <t>REGISTRO LIQUIDACION DE PRESTACIONES SOCIALES POR EL PERIODO JUNIO 01 DE 2024 A DICIEMBRE 31 DE 2024, DISPONIBILIDAD NO.0053 - OPERACION COMERCIAL TURNARINO LTDA</t>
  </si>
  <si>
    <t>2.4.1.01.03.001.01.002</t>
  </si>
  <si>
    <t>LIQUIDACION PRESTACIONES SOCIALES PERIODO COMPRENDIDO DEL 1 DE JUNIO AL 31 DE DICIEMBRE DE 2024</t>
  </si>
  <si>
    <t>LIQUIDACION PRESTACIONES SOCIALES, PERIODO COMPRENDIDO 1 DE JUNIO AL 28 DE FEBRERO DE 2025, SEGUN RESOLUCION NUMERO 17 DEL 31 DE MARZO DE 2025</t>
  </si>
  <si>
    <t>I TRIMESTRE 2025</t>
  </si>
  <si>
    <t>2.4.1.01.01.001.10.001</t>
  </si>
  <si>
    <t>REGISTRO ACUERDO NO.002-2025, VALOR VIATICOS DESPLAZAMIENTO A LA CIUDAD DE BOGOTA DEL 24 DE FEBRERO AL 28 DE FEBRERO DE 2025, PARTICIPACION EN LA VITRINA TURISTICA ANATO 2024 , OPERACION COMERCIAL HOTEL MORASURCO - TURNARINO LTDA.</t>
  </si>
  <si>
    <t>REGISTRO RESOLUCION NO.012, VALOR VIATICOS DESPLAZAMIENTO A LA CIUDAD DE BOGOTA, VITRINA TURISTICA DE ANATO DEL 24 DE FEBRERO AL 28 DE FEBRERO DE 2025, PARTICIPACION EN LA VITRINA TURISTICA ANATO 2024 , OPERACION COMERCIAL HOTEL MORASURCO - TURNARINO LTDA.</t>
  </si>
  <si>
    <t>DIFERENCIA</t>
  </si>
  <si>
    <t xml:space="preserve">IV TRIMESTRE 2024 </t>
  </si>
  <si>
    <t>REGISTRO DE FAC.NO.DEEC-2850216 CODIGO INTERNO CE-215954 PERIODO DEL 20 DE FEBRERO DE 2025 A 21 DE MARZO DE 2025, REFERENCIA DE PAGO NO.112728655 PARA OPERACIÓN CCIAL HOTEL MORASURCO DE PROPIEDAD DE TURNARIÑO LTDA.</t>
  </si>
  <si>
    <t>REGISTRO DE FAC.NO.DEEC-3351403 CODIGO INTERNO CE-215954 PERIODO DEL 21 DE MARZO DE 2025 A 22 DE ABRIL DE 2025, REFERENCIA DE PAGO NO.113528161 PARA OPERACIÓN CCIAL HOTEL MORASURCO DE PROPIEDAD DE TURNARIÑO LTDA.</t>
  </si>
  <si>
    <t>REGISTRO DE FAC.NO.DEEC-3922171 CODIGO INTERNO CE-215954 PERIODO DEL 22 DE ABRIL DE 2025 A 22 DE MAYO DE 2025, REFERENCIA DE PAGO NO.114372052 PARA OPERACIÓN CCIAL HOTEL MORASURCO DE PROPIEDAD DE TURNARIÑO LTDA.</t>
  </si>
  <si>
    <t>ENERGIA HOTEL MORASURCO   ABRIL  -  JUNIO  2025</t>
  </si>
  <si>
    <t>REGISTRO DE FAC.NO.60692094 CODIGO INTERNO CE-1080712 PERIODO DEL 05 DE MARZO DE 2025 A 07 DE ABRIL DE 2025, REFERENCIA DE PAGO NO.112397792 PARA OPERACIÓN CCIAL HOTEL SINDAMANOY DE PROPIEDAD DE TURNARIÑO LTDA.</t>
  </si>
  <si>
    <t>REGISTRO DE FAC.NO.61492168 CODIGO INTERNO CE-1071403 PERIODO DEL 07 DE ABRIL DE 2025 A 07 DE MAYO DE 2025, REFERENCIA DE PAGO NO.113289822 PARA OPERACIÓN CCIAL HOTEL SINDAMANOY DE PROPIEDAD DE TURNARIÑO LTDA.</t>
  </si>
  <si>
    <t>REGISTRO DE FAC.NO.62169471 CODIGO INTERNO CE-1071403 PERIODO DEL 07 DE MAYO DE 2025 A 06 DE JUNIO DE 2025, REFERENCIA DE PAGO NO.114038045 PARA OPERACIÓN CCIAL HOTEL SINDAMANOY DE PROPIEDAD DE TURNARIÑO LTDA.</t>
  </si>
  <si>
    <t>REGISTRO FAC. 24859986 DEL MES DE ABRIL DE 2025, SERVICIO DE SUMINISTRO AGUA PERIODO 04 DE MARZO DE 2025 A 01 DE ABRIL DE 2025, CODIGO 2607 - OPERACION HOTEL MORASURCO - TURNARINO LTDA,</t>
  </si>
  <si>
    <t>REGISTRO FAC. 24968072 DEL MES DE MAYO DE 2025, SERVICIO DE SUMINISTRO AGUA PERIODO 02 DE ABRIL DE 2025 A 02 DE MAYO DE 2025, CODIGO 2607 - OPERACION HOTEL MORASURCO - TURNARINO LTDA,</t>
  </si>
  <si>
    <t>REGISTRO FAC. 25076227 DEL MES DE JUNIO DE 2025, SERVICIO DE SUMINISTRO AGUA PERIODO 03 DE MAYO DE 2025 A 02 DE JUNIO DE 2025, CODIGO 2607 - OPERACION HOTEL MORASURCO - TURNARINO LTDA</t>
  </si>
  <si>
    <t>REGISTRO FAC. NO.R 1102782489 CORRESPONDIENTE A SERVICIOS TELEFONIA E INTERNET CORRESPONDIENTE AL MES DE ABRIL, PERIODO ABRIL 01 A MAYO 01 DE 2025, REF. PARA PAGO 41761038 - OPERACION COMERCIAL HOTEL MORASURCO - PROMOTORA DE TURISMO DE NARINO</t>
  </si>
  <si>
    <t>REGISTRO FAC.N0. BEC - 448638231 POR CONCEPTO TELEFONIA MOVIL 3156531121 PERIODO 13 DE ABRIL DE 2025 A 12 DE MAYO DE 2025, REFERENCIA PARA PAGOS 10102144941 - OPERACION COMERCIAL HOTEL MORASURCO-TURNARINO LTDA.</t>
  </si>
  <si>
    <t>REGISTRO FAC. NO.A-2479 POR CONCEPTO DE SERVICIOS DE INSTALACION DE INTERNET PYMES 200 MEGAS, IP PUBLICA, CORRESPONDE AL MES DE FEBRERO 01 AL 28 DE 2025 - OPERACION COMERCIAL HOTEL MORASURCO - TURNARINO LTDA.</t>
  </si>
  <si>
    <t>REGISTRO FAC. NO.A-2480 POR CONCEPTO DE SERVICIOS DE INSTALACION DE INTERNET PYMES 200 MEGAS, IP PUBLICA, CORRESPONDE AL MES DE MARZO 01 AL 31 DE 2025 - OPERACION COMERCIAL HOTEL MORASURCO - TURNARINO LTDA.</t>
  </si>
  <si>
    <t>REGISTRO FAC. NO.A-2481 POR CONCEPTO DE SERVICIOS DE INSTALACION DE INTERNET PYMES 200 MEGAS, IP PUBLICA, CORRESPONDE AL MES DE ABRIL 01 AL 30 DE 2025 - OPERACION COMERCIAL HOTEL MORASURCO - TURNARINO LTDA.</t>
  </si>
  <si>
    <t>REGISTRO FAC. NO.R 1106404685 CORRESPONDIENTE A SERVICIOS TELEFONIA E INTERNET CORRESPONDIENTE AL MES DE MAYO, PERIODO MAYO 01 A MAYO 31 DE 2025, REF. PARA PAGO 41761038 - OPERACION COMERCIAL HOTEL MORASURCO - PROMOTORA DE TURISMO DE NARINO</t>
  </si>
  <si>
    <t>REGISTRO FAC.N0. BEC - 455198275 POR CONCEPTO TELEFONIA MOVIL 3156531121 PERIODO 13 DE MAYO DE 2025 A 12 DE JUNIO DE 2025, REFERENCIA PARA PAGOS 10102144941- OPERACION COMERCIAL HOTEL MORASURCO-TURNARINO LTDA.</t>
  </si>
  <si>
    <t>REGISTRO FACTURA N0. BEC - 458319226 POR CONCEPTO TELEFONIA MOVIL 3128279082, 3128277797 Y 3176582550, PERIODO 27 DE MAYO DE 2025 A 26 DE JUNIO DE 2025, REFERENCIA PARA PAGOS 43200001 - OPERACION COMERCIAL HOTEL MORASURCO - TURNARINO LTDA.</t>
  </si>
  <si>
    <t>REGISTRO FAC. NO.R 1109661290 CORRESPONDIENTE A SERVICIOS TELEFONIA E INTERNET CORRESPONDIENTE AL MES DE JUNIO, PERIODO JUNIO 01 A JULIO 01 DE 2025, REF. PARA PAGO 41761038 - OPERACION COMERCIAL HOTEL MORASURCO - PROMOTORA DE TURISMO DE NARINO</t>
  </si>
  <si>
    <t>REGISTRO FAC. NO.A-2673 POR CONCEPTO DE SERVICIOS DE INSTALACION DE INTERNET PYMES 200 MEGAS, IP PUBLICA, CORRESPONDE AL MES DE JUNIO 01 AL 30 DE 2025 - OPERACION COMERCIAL HOTEL MORASURCO - TURNARINO LTDA.</t>
  </si>
  <si>
    <t>REGISTRO FAC.N0. BEC - 461612171 POR CONCEPTO TELEFONIA MOVIL 3156531121 PERIODO 13 DE JUNIO DE 2025 A 12 DE JULIO DE 2025, REFERENCIA PARA PAGOS 10102144941- OPERACION COMERCIAL HOTEL MORASURCO-TURNARINO LTDA</t>
  </si>
  <si>
    <t>REGISTRO FACTURA N0. BEC - 464381955 POR CONCEPTO TELEFONIA MOVIL 3128279082, 3128277797 Y 3176582550, PERIODO 27 DE JUNIO DE 2025 A 26 DE JULIO DE 2025, REFERENCIA PARA PAGOS 43200001 - OPERACION COMERCIAL HOTEL MORASURCO - TURNARINO LTDA.</t>
  </si>
  <si>
    <t>REGISTRO FACTURA N0. BEC - 451772946 POR CONCEPTO TELEFONIA MOVIL 3128279082, 3128277797 Y 3176582550, PERIODO 27 DE ABRIL DE 2025 A 26 DE MAYO DE 2025, REFERENCIA PARA PAGOS 43200001 - OPERACION COMERCIAL HOTEL MORASURCO - TURNARINO LTDA.</t>
  </si>
  <si>
    <t>REGISTRO FAC. NO.A-2469 POR CONCEPTO DE SERVICIOS DE INSTALACION DE INTERNET PYMES 200 MEGAS, IP PUBLICA, CORRESPONDE AL MES DE MAYO 01 AL 31 DE 2025 - OPERACION COMERCIAL HOTEL MORASURCO - TURNARINO LTDA.</t>
  </si>
  <si>
    <t>REGISTRO FAC.NO. R 1105391824 SERVICIO DE TELEVISION, PERIODO DEL 01 DE MAYO AL 31 DE MAYO DE 2025, REFERENCIA DE PAGO NO.34502799, PARA OPERACION CCIAL HOTEL SINDAMANOY - TURNARINO LTDA.</t>
  </si>
  <si>
    <t>REGISTRO FAC. NO.A-2570 POR CONCEPTO DE SERVICIOS DE INSTALACION DE INTERNET PYMES 40 MEGAS, IP PUBLICA, CORRESPONDE AL MES DE MAYO 01 AL 31 DE 2025 - OPERACION COMERCIAL HOTEL SINDAMANOY - TURNARINO LTDA.</t>
  </si>
  <si>
    <t>REGISTRO FAC. NO.A-2482 POR CONCEPTO DE SERVICIOS DE INSTALACION DE INTERNET 40 MEGAS, CORRESPONDE AL MES DE FEBRERO 01 AL 28 DE 2025 - OPERACION COMERCIAL HOTEL SINDAMANOY - TURNARINO LTDA</t>
  </si>
  <si>
    <t>REGISTRO FAC. NO.A-2483 POR CONCEPTO DE SERVICIOS DE INSTALACION DE INTERNET 40 MEGAS, CORRESPONDE AL MES DE MARZO 01 AL 31 DE 2025 - OPERACION COMERCIAL HOTEL SINDAMANOY - TURNARINO LTDA</t>
  </si>
  <si>
    <t>REGISTRO FAC. NO.A-2484 POR CONCEPTO DE SERVICIOS DE INSTALACION DE INTERNET 40 MEGAS, CORRESPONDE AL MES DE ABRIL 01 AL 30 DE 2025 - OPERACION COMERCIAL HOTEL SINDAMANOY - TURNARINO LTDA</t>
  </si>
  <si>
    <t>REGISTRO FAC. NO.A-2673 POR CONCEPTO DE SERVICIOS DE INSTALACION DE INTERNET PYMES 40 MEGAS, IP PUBLICA, CORRESPONDE AL MES DE JUNIO 01 AL 30 DE 2025 - OPERACION COMERCIAL HOTEL SINDAMANOY - TURNARINO LTDA.</t>
  </si>
  <si>
    <t>T,V CABLE HOTEL SINDAMANOY</t>
  </si>
  <si>
    <t>REGISTRO FAC.NO. R 1101907833 SERVICIO DE TELEVISION, PERIODO DEL 01 DE ABRIL AL 01 DE MAYO DE 2025, REFERENCIA DE PAGO NO.34503219, PARA OPERACION CCIAL HOTEL SINDAMANOY - TURNARINO LTDA.</t>
  </si>
  <si>
    <t>REGISTRO FAC.NO. R 1101907814 SERVICIO DE TELEVISION, PERIODO DEL 01 DE ABRIL AL 01 DE MAYO DE 2025, REFERENCIA DE PAGO NO.34502799, PARA OPERACION CCIAL HOTEL SINDAMANOY - TURNARINO LTDA.</t>
  </si>
  <si>
    <t>REGISTRO FAC.NO. R 1101907819 SERVICIO DE TELEVISION, PERIODO DEL 01 DE ABRIL AL 01 DE MAYO DE 2025, REFERENCIA DE PAGO NO.34503078, PARA OPERACION CCIAL HOTEL SINDAMANOY - TURNARINO LTDA.</t>
  </si>
  <si>
    <t>REGISTRO FAC.NO. R 1101907847 SERVICIO DE TELEVISION, PERIODO DEL 01 DE ABRIL AL 01 DE MAYO DE 2025, REFERENCIA DE PAGO NO.34503235, PARA OPERACION CCIAL HOTEL SINDAMANOY - TURNARINO LTDA.</t>
  </si>
  <si>
    <t>REGISTRO FAC.NO. R 1101652023 SERVICIO DE TELEVISION, PERIODO DEL 01 DE ABRIL AL 01 DE MAYO DE 2025, REFERENCIA DE PAGO NO.34503342, PARA OPERACION CCIAL HOTEL SINDAMANOY - TURNARINO LTDA.</t>
  </si>
  <si>
    <t>REGISTRO FAC.NO. R 1101652040 SERVICIO DE TELEVISION, PERIODO DEL 01 DE ABRIL AL 01 DE MAYO DE 2025, REFERENCIA DE PAGO NO.34503417, PARA OPERACION CCIAL HOTEL SINDAMANOY - TURNARINO LTDA.</t>
  </si>
  <si>
    <t>REGISTRO FAC.NO. R 1105391845 SERVICIO DE TELEVISION, PERIODO DEL 01 DE MAYO AL 31 DE MAYO DE 2025, REFERENCIA DE PAGO NO.34503219, PARA OPERACION CCIAL HOTEL SINDAMANOY - TURNARINO LTDA.</t>
  </si>
  <si>
    <t>REGISTRO FAC.NO. R 1105391834 SERVICIO DE TELEVISION, PERIODO DEL 01 DE MAYO AL 31 DE MAYO DE 2025, REFERENCIA DE PAGO NO.34503078, PARA OPERACION CCIAL HOTEL SINDAMANOY - TURNARINO LTDA.</t>
  </si>
  <si>
    <t>REGISTRO FAC.NO. R 1105391854 SERVICIO DE TELEVISION, PERIODO DEL 01 DE MAYO AL 31 DE MAYO DE 2025, REFERENCIA DE PAGO NO.34503235, PARA OPERACION CCIAL HOTEL SINDAMANOY - TURNARINO LTDA.</t>
  </si>
  <si>
    <t>REGISTRO FAC.NO. R 1105133780 SERVICIO DE TELEVISION, PERIODO DEL 01 DE MAYO AL 31 DE MAYO DE 2025, REFERENCIA DE PAGO NO.34503342, PARA OPERACION CCIAL HOTEL SINDAMANOY - TURNARINO LTDA.</t>
  </si>
  <si>
    <t>REGISTRO FAC.NO. R 1105133794 SERVICIO DE TELEVISION, PERIODO DEL 01 DE MAYO AL 31 DE MAYO DE 2025, REFERENCIA DE PAGO NO.34503417, PARA OPERACION CCIAL HOTEL SINDAMANOY - TURNARINO LTDA.</t>
  </si>
  <si>
    <t>REGISTRO FAC.NO. R 1108877933 SERVICIO DE TELEVISION, PERIODO DEL 01 DE JUNIO AL 01 DE JULIO DE 2025, REFERENCIA DE PAGO NO.34503219, PARA OPERACION CCIAL HOTEL SINDAMANOY - TURNARINO LTDA.</t>
  </si>
  <si>
    <t>REGISTRO FAC.NO. R 1108877926 SERVICIO DE TELEVISION, PERIODO DEL 01 DE JUNIO AL 01 DE JULIO DE 2025, REFERENCIA DE PAGO NO.34503078, PARA OPERACION CCIAL HOTEL SINDAMANOY - TURNARINO LTDA.</t>
  </si>
  <si>
    <t>REGISTRO FAC.NO. R 1108877944 SERVICIO DE TELEVISION, PERIODO DEL 01 DE JUNIO AL 01 DE JULIO DE 2025, REFERENCIA DE PAGO NO.34503235, PARA OPERACION CCIAL HOTEL SINDAMANOY - TURNARINO LTDA.</t>
  </si>
  <si>
    <t>REGISTRO FAC.NO. R 1108653827 SERVICIO DE TELEVISION, PERIODO DEL 01 DE JUNIO AL 01 DE JULIO DE 2025, REFERENCIA DE PAGO NO.34503342, PARA OPERACION CCIAL HOTEL SINDAMANOY - TURNARINO LTDA.</t>
  </si>
  <si>
    <t>REGISTRO FAC.NO. R 1108653837 SERVICIO DE TELEVISION, PERIODO DEL 01 DE JUNIO AL 01 DE JULIO DE 2025, REFERENCIA DE PAGO NO.34503417, PARA OPERACION CCIAL HOTEL SINDAMANOY - TURNARINO LTDA.</t>
  </si>
  <si>
    <t xml:space="preserve">GAS  HOTEL MORASURCO  </t>
  </si>
  <si>
    <t>COMPRA DE GAS PROPANO PARA OPERACION HM SEGUN FACTURA No PAST-10330 FECHA 11/04/2025</t>
  </si>
  <si>
    <t>COMPRA DE GAS PROPANO PARA OPERACION HM SEGUN FACTURA No PAST-13336 FECHA 26/04/2025</t>
  </si>
  <si>
    <t>COMPRA DE GAS PROPANO PARA OPERACION HM SEGUN FACTURA No PAST-13337 FECHA 26/04/2025</t>
  </si>
  <si>
    <t>COMPRA DE GAS PARA EL FUNCIONAMIENTO DEL HOTEL MORASURCO SEGUN FACTURA N°13956 DE LA DECHA 16/05/2025</t>
  </si>
  <si>
    <t>COMPRA DE ABASTECIMIENTO DE GAS PARA OPERACION HOTEL MORSASURCO DE LA FACTURA N°17076 DE LA FECHA 30 /05/2025</t>
  </si>
  <si>
    <t>COMPRA DE ABASTECIMIENTO DE GAS PARA OPERACION HOTEL MORSASURCO DE LA FACTURA N°17514 DE LA FECHA 17 /06/2025</t>
  </si>
  <si>
    <t>COMPRA DE GAS PROPANO PARA OPERACION HS SEGUN FACTURA No PAST-10407 FECHA 14/04/2025</t>
  </si>
  <si>
    <t>COMPRA DE GAS PROPANO PARA OPERACION HS SEGUN FACTURA No PAST-13468 FECHA 30/04/2025</t>
  </si>
  <si>
    <t>COMPRA DE GAS PARA EL FUNCIONAMIENTO DEL HOTEL SINDAMANOY SEGUN FACTURA N°16881 DE LA DECHA 26/05/2025</t>
  </si>
  <si>
    <t>COMPRA DE ABASTECIMIENTO DE GAS PARA OPERACION HOTEL SINDAMANOY DE LA FACTURA N°17212 DE LA FECHA 09 /06/2025</t>
  </si>
  <si>
    <t>COMPRA DE ABASTECIMIENTO DE GAS PARA OPERACION HOTEL SINDAMANOY DE LA FACTURA N°20388 DE LA FECHA 24 /06/2025</t>
  </si>
  <si>
    <t>GAS  HOTEL SINDAMANOY</t>
  </si>
  <si>
    <t>REGISTRO LEGALIZACION CAJA MENOR No.005 REEMBOLSO No.005 GASTOS CAJA MENOR VIGENCIA 2025 SEGUN FACTURA No1 296098 Y 140582 DE LA FECHA 27 /05/2025</t>
  </si>
  <si>
    <t>ENERGIA HOTEL SINDAMANOY    ABRIL  -  JUNIO  2025</t>
  </si>
  <si>
    <t>ACUEDUCTO Y ALCANTARRILLADO  HOTEL MORASURCO ABRIL - JUNIO 2025</t>
  </si>
  <si>
    <t>COMPRA DE COMESTIBLES Y ELEMENTOS DE ASEO PARA OPERACION HM SEGUN FACTURA No FESN-223 FECHA 27/05/2025</t>
  </si>
  <si>
    <t>REGISTRO FAC.MO.DSHM - 6821 CORRESPONDIENTE A SERVICIOS PRESTADOS COMO APOYO EN EL AREA COMERCIAL, PARA LA PLANEACION, EJECUCACION Y FACTURACION DE LOS CONTRATOS INTERADMINISTRATIVOS DE LA ENTIDAD, DURANTE EL MES DE ABRIL DE 2025, OPERACION COMERCIAL HOTEL MORASURCO - TURNARINO LTDA</t>
  </si>
  <si>
    <t>REGISTRO FAC.NO.DSHM - 6822 CORRESPONDIENTE A SERVICIOS PRESTADOS COMO APOYO, INGENIERO DE SISTEMAS, PARA APOYO A LA GESTION PARA LA ASESORIA TECNICA EN SISTEMAS DE COMPUTO, MANTENIMIENTO DE REDES, APOYO TECNICO, MANEJO DE SOFWARE DURANTE EL MES DE ABRIL DE 2025-OPERACION COMERCIAL HOTEL MORASURCO - TURNARINO LTDA.</t>
  </si>
  <si>
    <t>REGISTRO FAC.NO.DSHM - 6819 CORRESPONDIENTE A SERVICIOS PRESTADOS COMO APOYO SERVICIOS PROFESIONALES COMO DISEÑADOR GRAFICO PARA CREAR IDENTIDAD VISUAL DE LOS ESTABLECIMIENTOS DE COMERCIO, MATERIAL PROMOCIONAL E INSTITUCIONAL INTERNO Y EXTERNO, PLAN DE MEDIOS DE MERCADEO PARA DIFUSION DE ACTIVIDADES COMERCIALES CORRESPONDIENTE AL MES DE ABRIL DE 2025, OPERACION COMERCIAL TURNARINO LTDA</t>
  </si>
  <si>
    <t>REGISTRO FAC.NO.DSHM - 6820 CORRESPONDIENTE A SERVICIOS PRESTADOS COMO APOYO A LA GESTION EN LAS DIFERENTES ACTIVIDADES DE LA ENTIDAD COMO ABOGADO PARA APOYAR LA GESTION CONTRACTUAL Y DEMAS ACTIVIDADES LEGALES; CORRESPONDIENTE AL MES DE ABRIL DE 2025 - OPERACION TURNARIÑO LTDA,</t>
  </si>
  <si>
    <t>REGISTRO FAC.MO.DSHM - 6823 CORRESPONDIENTE A SERVICIOS PRESTADOS COMO APOYO EN EL AREA COMERCIAL, PARA LA PLANEACION, EJECUCACION Y FACTURACION DE LOS CONTRATOS INTERADMINISTRATIVOS DE LA ENTIDAD, DURANTE EL MES DE ABRIL DE 2025, OPERACION COMERCIAL HOTEL MORASURCO - TURNARINO LTDA.</t>
  </si>
  <si>
    <t>REGISTRO FAC.NO.DSHM - 6831 CORRESPONDIENTE A SERVICIOS PRESTADOS COMO APOYO EN EL AREA FINANCIERA PARA EL FUNCIONAMIENTO DEL PROCESO DE AUDITORIA A LOS MOVIMEINTOS DIARIOS DE LOS ESTABLECIMIENTOS DENOMINADOS HOTEL MORASURCO Y SINDAMANOY, CORRESPONDIENTE AL MES DE ABRIL DE 2025 - TURNARINO LTDA.</t>
  </si>
  <si>
    <t>REGISTRO FAC.MO.DSHM - 6832 CORRESPONDIENTE A SERVICIOS PRESTADOS COMO CONTADOR COMO APOYO EN EL AREA FINANCIERA, EN LOS ASPECTOS FINANCIEROS, CONTABLES Y PRESUPUESTALES DE LA ENTIDAD, DURANTE EL MES DE ABRIL DE 2025, OPERACION COMERCIAL HOTEL MORASURCO - TURNARINO LTDA.</t>
  </si>
  <si>
    <t>REGISTRO FAC.NO.DSHM - 6826 CORRESPONDIENTE A SERVICIOS PRESTADOS COMO APOYO EN LAS ACTIVIDADES DEL AREA ADMINISTRATIVA DE LA ENTIDAD, OPERACION COMERCIAL HOTEL MORASURCO - TURNARINO LTDA</t>
  </si>
  <si>
    <t>REGISTRO FAC.NO.DSHM - 6828 CORRESPONDIENTE A SERVICIOS PRESTADOS COMO APOYO SERVICIOS PROFESIONALES PARA EL LEVANTAMIENTO DE INFORMACION DE INVENTARIOS DE ACTIVOS FIJOS, OPERACION COMERCIAL HOTEL MORASURCO - TURNARINO LTDA.</t>
  </si>
  <si>
    <t>GRIJALBA VALLEJO KAREN ELENA</t>
  </si>
  <si>
    <t>REGISTRO FAC.MO.DSHM - 6829 CORRESPONDIENTE A SERVICIOS PRESTADOS COMO APOYO LA FACTURACION DE LA EJECUCION CONTRATOS INTERADMINISTRATIVOS EN EL AREA COMERCIAL DE LA ENTIDAD, OPERACION COMERCIAL HOTEL MORASURCO - TURNARINO LTDA.</t>
  </si>
  <si>
    <t>REGISTRO FAC.NO.DSHM - 6841 CORRESPONDIENTE A SERVICIOS PRESTADOS COMO APOYO PROFESIONAL EN EL AREA DE ARCHIVO DE LA ENTIDAD, OPERACION COMERCIAL HOTEL MORASURCO - TURNARINO LTDA.</t>
  </si>
  <si>
    <t>REGISTRO FAC.NO.DSHM - 6842 CORRESPONDIENTE A SERVICIOS PRESTADOS COMO APOYO PROFESIONAL EN EL AREA DE ARCHIVO DE LA ENTIDAD, OPERACION COMERCIAL HOTEL MORASURCO - TURNARINO LTDA.</t>
  </si>
  <si>
    <t>ROSERO GUERRERO PEDRO ELIECER</t>
  </si>
  <si>
    <t>REGISTRO FAC.NO.DSHM -6850 CORRESPONDIENTE A SERVICIOS PRESTADOS COMO APOYO EN EL AREA COMERCIAL, PARA LA PLANEACION, EJECUCION Y FACTURACION DE LOS CONTRATOS INTERADMINISTRATIVOS SUSCRITOS CON LA ENTIDAD, DURANTE EL MES DE ENERO DE 2025, OPERACION COMERCIAL HOTEL MORASURCO - TURNARINO LTDA.</t>
  </si>
  <si>
    <t>REGISTRO FAC.NO.DSHM -6851 CORRESPONDIENTE A SERVICIOS PRESTADOS COMO APOYO EN EL AREA COMERCIAL, PARA LA PLANEACION, EJECUCION Y FACTURACION DE LOS CONTRATOS INTERADMINISTRATIVOS SUSCRITOS CON LA ENTIDAD, DURANTE EL MES DE FEBRERO DE 2025, OPERACION COMERCIAL HOTEL MORASURCO - TURNARINO LTDA.</t>
  </si>
  <si>
    <t>REGISTRO FAC. NO.6907 CORRESPONDIENTE A SERVICIOS PRESTADOS PARA LICENCIA TEMPORAL DEL PROGRAMA PARA RECEPCION TITAN SIGH, MODULO PARA FACTURACION PERIODO MAYO - JUNIO DE 2025, PARA LOS ESTABLECIMIENTOS DE COMERCIO HOTEL MORASURCO, TURNARINO LTDA.</t>
  </si>
  <si>
    <t>REGISTRO FAC. NO.FE - 3602, CONTRATO DE PRESTACION DE SERVICIOS NO.TN-002-2025 POR PRESTACION DE SERVICIOS PARA CAPACITACION, SOPORTE TECNICO Y ACTUALIZACION PERIODO 2025, EN EL SOFTWARE COMPUCONTA DE CONFORMIDAD CON EL ALCANCE , LAS OBLIGACIONES ESPECIFICAS, CUOTA 2 DE 5, OPERACION CONTABLE HOTEL MORASURCO - TURNARINO LTDA</t>
  </si>
  <si>
    <t>REGISTRO FAC.NO.DSHM - 6915 CORRESPONDIENTE A SERVICIOS PRESTADOS COMO APOYO EN EL AREA FINANCIERA PARA EL FUNCIONAMIENTO DEL PROCESO DE AUDITORIA A LOS MOVIMIENTOS DIARIOS DE LOS ESTABLECIMIENTOS DENOMINADOS HOTEL MORASURCO Y SINDAMANOY, CORRESPONDIENTE AL MES DE MAYO DE 2025 - TURNARINO LTDA.</t>
  </si>
  <si>
    <t>REGISTRO FAC.MO.DSHM - 6919 CORRESPONDIENTE A SERVICIOS PRESTADOS COMO APOYO EN EL AREA COMERCIAL, PARA LA PLANEACION, EJECUCACION Y FACTURACION DE LOS CONTRATOS INTERADMINISTRATIVOS DE LA ENTIDAD, DURANTE EL MES DE MAYO DE 2025, OPERACION COMERCIAL HOTEL MORASURCO - TURNARINO LTDA.</t>
  </si>
  <si>
    <t>REGISTRO FAC.NO.DSHM - 6920 CORRESPONDIENTE A SERVICIOS PRESTADOS COMO APOYO A LA GESTION PARA LA EJECUCION DE CUENTAS CORRESPONDIENTES A CONTRATOS INTERADMINISTRATIVOS EN EL AREA COMERCIAL, CORRESPONDIENTE AL MES DE MAYO DE 2025, OPERACION COMERCIAL HOTEL MORASURCO - TURNARINO LTDA</t>
  </si>
  <si>
    <t>REGISTRO FAC.MO.DSHM - 6921 CORRESPONDIENTE A SERVICIOS PRESTADOS COMO APOYO EN EL AREA COMERCIAL, PARA LA PLANEACION, EJECUCACION Y FACTURACION DE LOS CONTRATOS INTERADMINISTRATIVOS DE LA ENTIDAD, DURANTE EL MES DE MAYO DE 2025, OPERACION COMERCIAL HOTEL MORASURCO - TURNARINO LTDA</t>
  </si>
  <si>
    <t>REGISTRO FAC.NO.DSHM - 6930 CORRESPONDIENTE A SERVICIOS PRESTADOS COMO APOYO, INGENIERO DE SISTEMAS, PARA APOYO A LA GESTION PARA LA ASESORIA TECNICA EN SISTEMAS DE COMPUTO, MANTENIMIENTO DE REDES, APOYO TECNICO, MANEJO DE SOFWARE DURANTE EL MES DE MAYO DE 2025-OPERACION COMERCIAL HOTEL MORASURCO - TURNARINO LTDA.</t>
  </si>
  <si>
    <t>REGISTRO FAC.NO.DSHM - 6931 CORRESPONDIENTE A SERVICIOS PRESTADOS COMO APOYO SERVICIOS PROFESIONALES COMO DISEÑADOR GRAFICO PARA CREAR IDENTIDAD VISUAL DE LOS ESTABLECIMIENTOS DE COMERCIO, MATERIAL PROMOCIONAL E INSTITUCIONAL INTERNO Y EXTERNO, PLAN DE MEDIOS DE MERCADEO PARA DIFUSION DE ACTIVIDADES COMERCIALES CORRESPONDIENTE AL MES DE MAYO DE 2025, OPERACION COMERCIAL TURNARINO LTDA</t>
  </si>
  <si>
    <t>REGISTRO FAC.NO.6932 CORRESPONDE SERVICIOS PROFESIONALES DE CONTADOR PUBLICO, PARA PRESTAR LOS SERVICIOS DE REVISOR FISCAL DURANTE EL MES DE MARZO DE 2025 - ESTABLECIMIENTOS COMERCIALES HOTEL MORASURCO Y HOTEL SINDAMANOY - OPERACION COMERCIAL TURNARINO LTDA</t>
  </si>
  <si>
    <t>REGISTRO FAC.NO.DSHM - 6936 CORRESPONDIENTE A SERVICIOS PRESTADOS COMO APOYO PROFESIONAL EN EL AREA DE ARCHIVO DE LA ENTIDAD, OPERACION COMERCIAL HOTEL MORASURCO - TURNARINO LTDA.</t>
  </si>
  <si>
    <t>REGISTRO FAC.NO.DSHM - 6939 CORRESPONDIENTE A SERVICIOS PRESTADOS COMO APOYO A LA GESTION PARA LA EJECUCION DE CUENTAS CORRESPONDIENTES A CONTRATOS INTERADMINISTRATIVOS EN EL AREA COMERCIAL, CORRESPONDIENTE AL MES DE ABRIL DE 2025, OPERACION COMERCIAL HOTEL MORASURCO - TURNARINO LTDA</t>
  </si>
  <si>
    <t>REGISTRO FAC.MO.DSHM - 6924 CORRESPONDIENTE A SERVICIOS PRESTADOS COMO APOYO LA FACTURACION DE LA EJECUCION CONTRATOS INTERADMINISTRATIVOS EN EL AREA COMERCIAL DE LA ENTIDAD, OPERACION COMERCIAL HOTEL MORASURCO - TURNARINO LTDA.</t>
  </si>
  <si>
    <t>REGISTRO FAC.NO.DSHM - 6962 CORRESPONDIENTE A SERVICIOS PRESTADOS COMO APOYO PROFESIONAL EN EL AREA DE ARCHIVO DE LA ENTIDAD, CORRESPONDIENTE AL MES DE MAYO DE 2025, OPERACION COMERCIAL HOTEL MORASURCO - TURNARINO LTDA.</t>
  </si>
  <si>
    <t>FAC.NO.DSHM - 6977 CORRESPONDIENTE A SERVICIOS PRESTADOS COMO APOYO SERVICIOS PROFESIONALES PARA EL LEVANTAMIENTO DE INFORMACION CORRESPONDIENTE AL PROCESO DE BAJAS DE ACTIVOS DE LA ENTIDAD, OPERACION COMERCIAL HOTEL MORASURCO - TURNARINO LTDA</t>
  </si>
  <si>
    <t>MARTINEZ BENAVIDES KARENT SOLANYI</t>
  </si>
  <si>
    <t>REGISTRO FAC.DSHM - 6987 CORRESPONDIENTE A SERVICIOS PRESTADOS COMO CONTADOR COMO APOYO A LA GESTION DE LA DIRECCION FINANCERA DE TURNARINO LTDA, EN ASPECTOS FINANCIEROS, CONTABLES Y PRESUPUESTALES QUE DEBAN SER ATENDIDOS POR LA ENTIDAD, DURANTE EL MES DE MAYO DE 2025, OPERACION COMERCIAL HOTEL MORASURCO - TURNARINO LTDA.</t>
  </si>
  <si>
    <t>REGISTRO FAC.NO.DSHM - 7001 CORRESPONDIENTE A SERVICIOS PRESTADOS COMO APOYO A LA GESTION PARA LA EJECUCION DE CUENTAS CORRESPONDIENTES A CONTRATOS INTERADMINISTRATIVOS EN EL AREA COMERCIAL, CORRESPONDIENTE AL MES DE JUNIO DE 2025, OPERACION COMERCIAL HOTEL MORASURCO - TURNARINO LTDA</t>
  </si>
  <si>
    <t>REGISTRO FAC.NO.DSHM - 7002 CORRESPONDIENTE A SERVICIOS PRESTADOS COMO APOYO, INGENIERO DE SISTEMAS, PARA APOYO A LA GESTION PARA LA ASESORIA TECNICA EN SISTEMAS DE COMPUTO, MANTENIMIENTO DE REDES, APOYO TECNICO, MANEJO DE SOFWARE DURANTE EL MES DE JUNIO DE 2025-OPERACION COMERCIAL HOTEL MORASURCO - TURNARINO LTDA.</t>
  </si>
  <si>
    <t>HERAZO JOSA MARIANGELA</t>
  </si>
  <si>
    <t>REGISTRO FAC.NO.DSHM - 7003 CORRESPONDIENTE A SERVICIOS PRESTADOS COMO APOYO EN EL AREA COMERCIAL, PLANEACION, EHJECUCION Y FACTURACION DE CONTRATOS INTERADMINISTRATIVOS SUSCRITOS CON TURNARINO, CORRESPONDIENTES AL MES DE JUNIO DE 2025, OPERACION COMERCIAL HOTEL MORASURCO - TURNARINO LTDA.</t>
  </si>
  <si>
    <t>REGISTRO FAC.MO.DSHM - 7004 CORRESPONDIENTE A SERVICIOS PRESTADOS COMO APOYO EN EL AREA COMERCIAL, PARA LA PLANEACION, EJECUCACION Y FACTURACION DE LOS CONTRATOS INTERADMINISTRATIVOS DE LA ENTIDAD, DURANTE EL MES DE JUNIO DE 2025, OPERACION COMERCIAL HOTEL MORASURCO - TURNARINO LTDA</t>
  </si>
  <si>
    <t>REGISTRO FAC.NO.DSHM - 7033 CORRESPONDIENTE A SERVICIOS PRESTADOS COMO APOYO PROFESIONAL EN EL AREA DE ARCHIVO DE LA ENTIDAD, CORRESPONDIENTE AL MES DE JUNIO DE 2025, OPERACION COMERCIAL HOTEL MORASURCO - TURNARINO LTDA.</t>
  </si>
  <si>
    <t>REGISTRO FAC.NO.DSHM -7026 CORRESPONDIENTE A SERVICIOS PRESTADOS COMO APOYO EN EL AREA FINANCIERA PARA EL FUNCIONAMIENTO DEL PROCESO DE AUDITORIA A LOS MOVIMIENTOS DIARIOS DE LOS ESTABLECIMIENTOS DENOMINADOS HOTEL MORASURCO Y SINDAMANOY, CORRESPONDIENTE AL MES DE JUNIO DE 2025 - TURNARINO LTDA.</t>
  </si>
  <si>
    <t>REGISTRO FAC.NO.7027 CORRESPONDE SERVICIOS PROFESIONALES DE CONTADOR PUBLICO, PARA PRESTAR LOS SERVICIOS DE REVISOR FISCAL DURANTE EL MES DE ABRIL DE 2025 - ESTABLECIMIENTOS COMERCIALES HOTEL MORASURCO Y HOTEL SINDAMANOY - OPERACION COMERCIAL TURNARINO LTDA</t>
  </si>
  <si>
    <t>REGISTRO FAC.NO.7028 CORRESPONDE SERVICIOS PROFESIONALES DE CONTADOR PUBLICO, PARA PRESTAR LOS SERVICIOS DE REVISOR FISCAL DURANTE EL MES DE MAYO DE 2025 - ESTABLECIMIENTOS COMERCIALES HOTEL MORASURCO Y HOTEL SINDAMANOY - OPERACION COMERCIAL TURNARINO LTDA</t>
  </si>
  <si>
    <t>REGISTRO FAC.NO.7029 CORRESPONDE SERVICIOS PROFESIONALES DE CONTADOR PUBLICO, PARA PRESTAR LOS SERVICIOS DE REVISOR FISCAL DURANTE EL MES DE JUNIO DE 2025 - ESTABLECIMIENTOS COMERCIALES HOTEL MORASURCO Y HOTEL SINDAMANOY - OPERACION COMERCIAL TURNARINO LTDA</t>
  </si>
  <si>
    <t>REGISTRO FAC.NO.DSHM - 7038 CORRESPONDIENTE A SERVICIOS PRESTADOS COMO APOYO SERVICIOS PROFESIONALES PARA EL LEVANTAMIENTO DE INFORMACION DE INVENTARIOS DE ACTIVOS FIJOS, PROCESO DE BAJAS, OPERACION COMERCIAL HOTEL MORASURCO - TURNARINO LTDA.</t>
  </si>
  <si>
    <t>REGISTRO FAC.MO.DSHM - 7039 CORRESPONDIENTE A SERVICIOS PRESTADOS COMO APOYO LA FACTURACION DE LA EJECUCION CONTRATOS INTERADMINISTRATIVOS EN EL AREA COMERCIAL DE LA ENTIDAD, OPERACION COMERCIAL HOTEL MORASURCO - TURNARINO LTDA.</t>
  </si>
  <si>
    <t>REGISTRO FAC.NO.DSHM - 7046 CORRESPONDIENTE A SERVICIOS PRESTADOS COMO APOYO PROFESIONAL EN EL AREA DE ARCHIVO DE LA ENTIDAD, OPERACION COMERCIAL HOTEL MORASURCO - TURNARINO LTDA.</t>
  </si>
  <si>
    <t>REGISTRO FAC.DSHM - 7051 CORRESPONDIENTE A SERVICIOS PRESTADOS COMO CONTADOR COMO APOYO A LA GESTION DE LA DIRECCION FINANCERA DE TURNARINO LTDA, EN ASPECTOS FINANCIEROS, CONTABLES Y PRESUPUESTALES QUE DEBAN SER ATENDIDOS POR LA ENTIDAD, DURANTE EL MES DE MAYO DE 2025, OPERACION COMERCIAL HOTEL MORASURCO - TURNARINO LTDA.</t>
  </si>
  <si>
    <t xml:space="preserve">SERVICIOS PROFESIONALES Y TECNICOS ADMINISTRACION </t>
  </si>
  <si>
    <t>REGISTRO FAC.MO.DSHM - 6824 CORRESPONDIENTE A SERVICIOS DE TRANSPORTE PARA APOYO EN EL AREA DE SERVICIOS EN EL AREA OPERATIVA Y ADMINISTRATIVA CORRESPONDIENTE AL MES DE ABRIL DE 2025, OPERACION COMERCIAL HOTEL MORASURCO - TURNARIN0O LTDA,</t>
  </si>
  <si>
    <t>REGISTRO FAC.NO.DSHM - 6961 CORRESPONDIENTE A SERVICIOS PRESTADOS COMO APOYO EN EL AREA DE RECEPCION DE LA ENTIDAD, CORRESPONDIENTE AL MES DE MAYO, OPERACION COMERCIAL HOTEL MORASURCO - TURNARINO LTDA.</t>
  </si>
  <si>
    <t>ACOSTA BASTIDAS HUGO DEIVER</t>
  </si>
  <si>
    <t>REGISTRO FAC.NO.DSHM - 6960 CORRESPONDIENTE A SERVICIOS PRESTADOS COMO APOYO EN EL AREA DE COCINA DE LA ENTIDAD, DURANTE EL MES DE MAYO DE 2025, OPERACION COMERCIAL HOTEL MORASURCO - TURNARINO LTDA.</t>
  </si>
  <si>
    <t>REGISTRO FAC.NO.DSHM - 6959 CORRESPONDIENTE A SERVICIOS PRESTADOS COMO APOYO A LA GESTION OPERATIVA EN EL AREA DE RECEPCION DE LA ENTIDAD, CORRESPONDIENTE AL MES DE MAYO DE 2025, OPERACION COMERCIAL HOTEL MORASURCO - TURNARINO LTDA.</t>
  </si>
  <si>
    <t>REGISTRO FAC.MO.DSHM - 6963 CORRESPONDIENTE A SERVICIOS DE TRANSPORTE PARA APOYO EN EL AREA DE SERVICIOS EN EL AREA OPERATIVA Y ADMINISTRATIVA, CORRESPONDIENTE AL MES DE MAYO DE 2025, OPERACION COMERCIAL HOTEL MORASURCO - TURNARIN0O LTDA,</t>
  </si>
  <si>
    <t>REGISTRO FAC.NO.DSHM - 6964 CORRESPONDIENTE A SERVICIOS PRESTADOS COMO APOYO EN EL AREA COMERCIAL, PLANEACION, EHJECUCION Y FACTURACION DE CONTRATOS INTERADMINISTRATIVOS SUSCRITOS CON TURNARINO, CORRESPONDIENTES AL MES DE MAYO DE 2025, OPERACION COMERCIAL HOTEL MORASURCO - TURNARINO LTDA.</t>
  </si>
  <si>
    <t>REGISTRO FAC.NO.DSHM - 7000 CORRESPONDIENTE A SERVICIOS PRESTADOS COMO APOYO EN EL AREA COMERCIAL, PARA APOYO EN ATNCION DE EVENTOS PRIVADOS DEL HOTEL MORASURCO Y SINDAMANOY, DURANTE EL MES DE JUN IO DE 2025, OPERACION COMERCIAL HOTEL MORASURCO - TURNARINO LTDA</t>
  </si>
  <si>
    <t>REGISTRO FAC.NO.DSHM - 7032 CORRESPONDIENTE A SERVICIOS PRESTADOS COMO APOYO EN EL AREA DE RECEPCION DE LA ENTIDAD, CORRESPONDIENTE AL MES DE JUNIO, OPERACION COMERCIAL HOTEL MORASURCO - TURNARINO LTDA.</t>
  </si>
  <si>
    <t>REGISTRO FAC.NO.DSHM - 7030 CORRESPONDIENTE A SERVICIOS PRESTADOS COMO APOYO A LA GESTION OPERATIVA EN EL AREA DE RECEPCION DE LA ENTIDAD, CORRESPONDIENTE AL MES DE JUNIO DE 2025, OPERACION COMERCIAL HOTEL MORASURCO - TURNARINO LTDA.</t>
  </si>
  <si>
    <t>REGISTRO FAC.NO.DSHM - 7031 CORRESPONDIENTE A SERVICIOS PRESTADOS COMO APOYO EN EL AREA DE COCINA DE LA ENTIDAD, DURANTE EL MES DE JUNIO DE 2025, OPERACION COMERCIAL HOTEL MORASURCO - TURNARINO LTDA.</t>
  </si>
  <si>
    <t>REGISTRO FAC.MO.DSHM - 7036 CORRESPONDIENTE A SERVICIOS DE TRANSPORTE PARA APOYO EN EL AREA DE SERVICIOS EN EL AREA OPERATIVA Y ADMINISTRATIVA, CORRESPONDIENTE AL MES DE JUNIO DE 2025, OPERACION COMERCIAL HOTEL MORASURCO - TURNARIN0O LTDA,</t>
  </si>
  <si>
    <t xml:space="preserve">SERVICIOS PROFESIONALES Y TECNICOS  OPERATIVO HOTEL MORASURCO </t>
  </si>
  <si>
    <t>RIOBAMBA MUESES MAYRA ALEJANDRA</t>
  </si>
  <si>
    <t>REGISTRO FAC.NO.DSHS - 692 CORRESPONDIENTE A SERVICIOS PRESTADOS COMO APOYO EN EL AREA DE RECEPCION Y RESTAURANTE DE LA ENTIDAD, CORRESPONDIENTE AL MES DE MAYO DE 2025, OPERACION COMERCIAL HOTEL SINDAMANOY - TURNARINO LTDA.</t>
  </si>
  <si>
    <t>REGISTRO FAC.NO.DSHS - 693 CORRESPONDIENTE A SERVICIOS PRESTADOS COMO APOYO EN EL AREA OPERATIVA, SERVICIOS GENERALES DE LA ENTIDAD, CORRESPONDIENTE AL MES DE MAYO DE 2025, CORRESPONDIENTES AL MES DE MAYO DE 2025, OPERACION COMERCIAL HOTEL SINDAMANOY - TURNARINO LTDA.,</t>
  </si>
  <si>
    <t>JOJOA GUEVARA JENNY ROSARIO</t>
  </si>
  <si>
    <t>REGISTRO FAC.NO.DSHS - 694 CORRESPONDIENTE A SERVICIOS PRESTADOS COMO APOYO EN EL AREA OPERATIVA, SERVICIOS DE AUXILIAR EN EL AREA DE COCINA DE LA ENTIDAD, CORRESPONDIENTE AL MES DE MAYO DE 2025, OPERACION COMERCIAL HOTEL SINDAMANOY - TURNARINO LTDA.</t>
  </si>
  <si>
    <t>REGISTRO FAC.NO.DSHS - 695 CORRESPONDIENTE A SERVICIOS PRESTADOS COMO APOYO EN EL AREA OPERATIVA, SERVICIOS EN RECEPCION DE LA ENTIDAD, CORRESPONDIENTE AL MES DE MAYO DE 2025, OPERACION COMERCIAL HOTEL SINDAMANOY - TURNARINO LTDA.</t>
  </si>
  <si>
    <t>USAMAG ALEYDA</t>
  </si>
  <si>
    <t>REGISTRO FAC.NO.DSHS - 707 CORRESPONDIENTE A SERVICIOS PRESTADOS COMO APOYO EN EL AREA OPERATIVA, AREA DE COCINA DE LA ENTIDAD, CORRESPONDIENTE AL MES DE JUNIO DE 2025, OPERACION COMERCIAL HOTEL SINDAMANOY - TURNARINO LTDA.</t>
  </si>
  <si>
    <t>REGISTRO FAC.NO.DSHS - 711 CORRESPONDIENTE A SERVICIOS PRESTADOS COMO APOYO EN EL AREA OPERATIVA, SERVICIOS EN RECEPCION DE LA ENTIDAD, CORRESPONDIENTE AL MES DE JUNIO DE 2025, OPERACION COMERCIAL HOTEL SINDAMANOY - TURNARINO LTDA.</t>
  </si>
  <si>
    <t>REGISTRO FAC.NO.DSHS - 709 CORRESPONDIENTE A SERVICIOS PRESTADOS COMO APOYO EN EL AREA OPERATIVA, SERVICIOS GENERALES DE LA ENTIDAD, CORRESPONDIENTE AL MES DE JUNIO DE 2025, OPERACION COMERCIAL HOTEL SINDAMANOY - TURNARINO LTDA.</t>
  </si>
  <si>
    <t>REGISTRO FAC.MO.DSHS - 710 CORRESPONDIENTE A SERVICIOS PRESTADOS COMO APOYO EN EL AREA OPERATIVAS, SERVICIOS EN EL AREA DE COCINA, CORRESPONDIENTE AL MES DE JUNIO DE 2025, OPERACION COMERCIAL HOTEL SINDAMANOY - TURNARINO LTDA</t>
  </si>
  <si>
    <t>REGISTRO FAC.NO.DSHS - 708 CORRESPONDIENTE A SERVICIOS PRESTADOS COMO APOYO EN EL AREA DE RECEPCION Y RESTAURANTE DE LA ENTIDAD, CORRESPONDIENTE AL MES DE JUNIO DE 2025, OPERACION COMERCIAL HOTEL SINDAMANOY - TURNARINO LTDA.</t>
  </si>
  <si>
    <t xml:space="preserve">SERVICIOS PROFESIONALES  Y TECNICOS OPERATIVO HOTEL SINDAMANOY </t>
  </si>
  <si>
    <t>Obligacion presupuestal Ctos Intera</t>
  </si>
  <si>
    <t>COMPRA DE COMESTIBLE Y ELEMENTOS DE ASEO ,OPERACION HOTEL MORASURCO,DESTINADO A CONTRATOS INTERADMINISTRATIVO SEGUN FACTURA N°258 DE LA FECHA 09/06/2025</t>
  </si>
  <si>
    <t>COMPRA DE COMESTIBLES Y ELEMENTOS DE ASEO PARA OPERACION HM SEGUN FACTURA No FESN-121 FECHA 03/04/2025</t>
  </si>
  <si>
    <t>COMPRA DE COMESTIBLES, PRODUCTOS DESECHABLES Y PAPELERÍA OPERACION HM SEGUN FACTURA No FESN-166 FECHA 23/04/2025</t>
  </si>
  <si>
    <t>INGRESO ORDEN DE COMPRA - Orden de compra Hotel Morasurco 2025000240</t>
  </si>
  <si>
    <t>COMPRA DE COMESTIBLES ,FRUVER, ELEMENTOS DE ASEO. DESECHABLES PARA OPERACION HOTEL MORASURCO SEGUN ,N°215DE LA FECHA19/05/2025</t>
  </si>
  <si>
    <t>COMPRA DE MATERIALES PARA OPERACION HOTEL MORASURCO SEGUN FACTURA N° FVE 71116 DE LA FECHA 21/05/2025</t>
  </si>
  <si>
    <t>COMPRA DE RESERVASIONES TALONARIO PARA OPERACION HOTEL MORASURCO, SEGUN FACTURA N°878 DE LA FECHA 26/05/2025</t>
  </si>
  <si>
    <t>COMPRA DE COMESTIBLES ,ELEMENTOS DE ASEO. PARA OPERACION HOTEL MORASURCO SEGUN ,N°268 DE LA FECHA18/06/2025</t>
  </si>
  <si>
    <t>COMPRA DE MATERIALES Y REPUESTO PARA OPERACION HOTEL MORASURCO SEGUN FACTURA N° FVE 74637 DE LA FECHA 19/06/2025</t>
  </si>
  <si>
    <t>COMPRA DE COMESTIBLES, ELEMENTOS DE ASEO, PAPELERÍA Y MATERIALES DE MANTENIMIENTO OPERACION HS SEGUN FACTURA No FESN-171 FECHA 24/04/2025</t>
  </si>
  <si>
    <t>REGISTRO LIQUIDACION DE PRESTACIONES SOCIALES POR EL PERIODO JUNIO 01 DE 2024 A ABRIL 30 DE 2025, DISPONIBILIDAD NO.013, RESOLUCION NO.038 - OPERACION COMERCIAL TURNARINO LTDA</t>
  </si>
  <si>
    <t>REGISTRO LIQUIDACION DE PRESTACIONES SOCIALES POR EL PERIODO JUNIO 01 DE 2024 A ABRIL 30 DE 2025, DISPONIBILIDAD NO. , RESOLUCION NO.037 - OPERACION COMERCIAL TURNARINO LTDA</t>
  </si>
  <si>
    <t>REGISTRO LIQUIDACION DE PRESTACIONES SOCIALES POR EL PERIODO JUNIO 01 DE 2025 A ABRIL 30 DE 2025, DISPONIBILIDAD NO. , RESOLUCION NO.038 - OPERACION COMERCIAL TURNARINO LTDA</t>
  </si>
  <si>
    <t>REGISTRO LIQUIDACION DE PRESTACIONES SOCIALES POR EL PERIODO JUNIO 01 DE 2024 A ABRIL 30 DE 2025, DISPONIBILIDAD NO.0519, RESOLUCION NO.044 - OPERACION COMERCIAL TURNARINO LTDA</t>
  </si>
  <si>
    <r>
      <rPr>
        <b/>
        <sz val="16"/>
        <color rgb="FF000000"/>
        <rFont val="Times New Roman"/>
        <family val="1"/>
      </rPr>
      <t>PRIMA DE VACACIONES TURNARIÑO LTDA</t>
    </r>
    <r>
      <rPr>
        <sz val="11"/>
        <color indexed="8"/>
        <rFont val="Times New Roman"/>
        <family val="1"/>
      </rPr>
      <t xml:space="preserve"> </t>
    </r>
  </si>
  <si>
    <t xml:space="preserve">VACACIONES TURNARIÑO LTDA </t>
  </si>
  <si>
    <t>REGISTRO LIQUIDACION DE PRESTACIONES SOCIALES POR EL PERIODO MARZO 01 DE 2025 A ABRIL 03 DE 2025, DISPONIBILIDAD NO.0426, RESOLUCIO NO.032 - OPERACION COMERCIAL TURNARINO LTDA</t>
  </si>
  <si>
    <t>PRIMA DE VACACIONES OPERATIVO HOTEL MORASURCO</t>
  </si>
  <si>
    <t xml:space="preserve"> VACACIONES OPERATIVO HOTEL MORASURCO</t>
  </si>
  <si>
    <t>II TRIMESTRE 2025</t>
  </si>
  <si>
    <t xml:space="preserve">ACPM HOTEL MORASURCO </t>
  </si>
  <si>
    <t>ENERGIA HOTEL MORASURCO   JULIO A  SEPTIEBRE    2025</t>
  </si>
  <si>
    <t>REGISTRO DE FAC.NO.DEEC-4451364 CODIGO INTERNO CE-215954 PERIODO DEL 22 DE MAYO DE 2025 A 21 DE JUNIO DE 2025, REFERENCIA DE PAGO NO.115147439 PARA OPERACIÓN CCIAL HOTEL MORASURCO DE PROPIEDAD DE TURNARIÑO LTDA.</t>
  </si>
  <si>
    <t>REGISTRO DE FAC.NO.DEEC-4992553 CODIGO INTERNO CE-215954 PERIODO DEL 21 DE JUNIO DE 2025 A 23 DE JULIO DE 2025, REFERENCIA DE PAGO NO.115928209 PARA OPERACIÓN CCIAL HOTEL MORASURCO DE PROPIEDAD DE TURNARIÑO LTDA.</t>
  </si>
  <si>
    <t>REGISTRO DE FAC.NO.DEEC-5507002 CODIGO INTERNO CE-215954 PERIODO DEL 23 DE JULIO DE 2025 A 22 DE AGOSTO DE 2025, REFERENCIA DE PAGO NO.116673209 PARA OPERACIÓN CCIAL HOTEL MORASURCO DE PROPIEDAD DE TURNARIÑO LTDA.</t>
  </si>
  <si>
    <t>REGISTRO DE FAC.NO.62937864 CODIGO INTERNO CE-1071403 PERIODO DEL 06 DE MAYO DE 2025 A 03 DE JULIO DE 2025, REFERENCIA DE PAGO NO.114896012 PARA OPERACIÓN CCIAL HOTEL SINDAMANOY DE PROPIEDAD DE TURNARIÑO LTDA.</t>
  </si>
  <si>
    <t>REGISTRO DE FAC.NO.63717285 CODIGO INTERNO CE-1071403 PERIODO DEL 03 DE JULIO DE 2025 A 07 DE AGOSTO DE 2025, REFERENCIA DE PAGO NO.114896012 PARA OPERACIÓN CCIAL HOTEL SINDAMANOY DE PROPIEDAD DE TURNARIÑO LTDA.</t>
  </si>
  <si>
    <t>REGISTRO DE FAC.NO.5241391 CODIGO INTERNO CE-1071403 PERIODO DEL 07 DE AGOSTO DE 2025 A 06 DE SEPTIEMBRE DE 2025, REFERENCIA DE PAGO NO.116391352 PARA OPERACIÓN CCIAL HOTEL SINDAMANOY DE PROPIEDAD DE TURNARIÑO LTDA.</t>
  </si>
  <si>
    <t>ENERGIA HOTEL SINDAMANOY   JULIO A  SEPTIEMBRE    2025</t>
  </si>
  <si>
    <t>REGISTRO FAC. 25184502 DEL MES DE JULIO DE 2025, SERVICIO DE SUMINISTRO AGUA PERIODO 03 DE JUNIO DE 2025 A 01 DE JULIO DE 2025, CODIGO 2607 - OPERACION HOTEL MORASURCO - TURNARINO LTDA</t>
  </si>
  <si>
    <t>REGISTRO FAC. 25292840 DEL MES DE AGOSTO DE 2025, SERVICIO DE SUMINISTRO AGUA PERIODO 02 DE JULIO DE 2025 A 01 DE AGOSTO DE 2025, CODIGO 2607 - OPERACION HOTEL MORASURCO - TURNARINO LTDA</t>
  </si>
  <si>
    <t>REGISTRO FAC. 25401288 DEL MES DE SEPTIEMBRE DE 2025, SERVICIO DE SUMINISTRO AGUA PERIODO 02 DE AGOSTO DE 2025 A 01 DE SEPTIEMBRE DE 2025, CODIGO 2607 - OPERACION HOTEL MORASURCO - TURNARINO LTDA</t>
  </si>
  <si>
    <t>ACUEDUCTO Y ALCANTARRILLADO    JULIO A  SEPTIEMBRE    2025</t>
  </si>
  <si>
    <t>PAN PYME INTERNET, 700 MEGAS + IP PUBLICA + SERVICIO DE TB PERIODO FACTURADO DEL 1 AL 30 DE SEPTIEMBRE DE 2025, SEGUN FACTURA ELECTRONICA NUMERO No A 2923, 2924</t>
  </si>
  <si>
    <t>REGISTRO FAC. NO.A-2747 POR CONCEPTO DE SERVICIOS DE INSTALACION DE INTERNET PYMES 40 MEGAS, IP PUBLICA, CORRESPONDE AL MES DE JULIO 01 AL 31 DE 2025 - OPERACION COMERCIAL HOTEL SINDAMANOY - TURNARINO LTDA.</t>
  </si>
  <si>
    <t>REGISTRO FAC. NO.A-2816 POR CONCEPTO DE SERVICIOS DE INSTALACION DE INTERNET PYMES 40 MEGAS, IP PUBLICA, CORRESPONDE AL MES DE AGOSTO 01 AL 31 DE 2025 - OPERACION COMERCIAL HOTEL SINDAMANOY - TURNARINO LTDA.</t>
  </si>
  <si>
    <t>REGISTRO FAC.NO. R 1112437210 SERVICIO DE TELEVISION, PERIODO DEL 01 DE JULIO AL 31 DE JULIO DE 2025, REFERENCIA DE PAGO NO.34503219, PARA OPERACION CCIAL HOTEL SINDAMANOY - TURNARINO LTDA.</t>
  </si>
  <si>
    <t>REGISTRO FAC.NO. R 1112437192 SERVICIO DE TELEVISION, PERIODO DEL 01 DE JULIO AL 31 DE JULIO DE 2025, REFERENCIA DE PAGO NO.34502799, PARA OPERACION CCIAL HOTEL SINDAMANOY - TURNARINO LTDA.</t>
  </si>
  <si>
    <t>REGISTRO FAC.NO. R 1112437219 SERVICIO DE TELEVISION, PERIODO DEL 01 DE JULIO AL 31 DE JULIO DE 2025, REFERENCIA DE PAGO NO.34503235, PARA OPERACION CCIAL HOTEL SINDAMANOY - TURNARINO LTDA.</t>
  </si>
  <si>
    <t>REGISTRO FAC.NO. R 1112194932 SERVICIO DE TELEVISION, PERIODO DEL 01 DE JULIO AL 31 DE JULIO DE 2025, REFERENCIA DE PAGO NO.34503342, PARA OPERACION CCIAL HOTEL SINDAMANOY - TURNARINO LTDA.</t>
  </si>
  <si>
    <t>REGISTRO FAC.NO. R 1112194937 SERVICIO DE TELEVISION, PERIODO DEL 01 DE JULIO AL 31 DE JULIO DE 2025, REFERENCIA DE PAGO NO.34503417, PARA OPERACION CCIAL HOTEL SINDAMANOY - TURNARINO LTDA.</t>
  </si>
  <si>
    <t>REGISTRO FAC.NO. R 1112437199 SERVICIO DE TELEVISION, PERIODO DEL 01 DE JULIO AL 31 DE JULIO DE 2025, REFERENCIA DE PAGO NO.34503078, PARA OPERACION CCIAL HOTEL SINDAMANOY - TURNARINO LTDA.</t>
  </si>
  <si>
    <t>REGISTRO FAC.NO. R 1115983776 SERVICIO DE TELEVISION, PERIODO DEL 01 DE AGOSTO AL 31 DE AGOSTO DE 2025, REFERENCIA DE PAGO NO.34503219, PARA OPERACION CCIAL HOTEL SINDAMANOY - TURNARINO LTDA.</t>
  </si>
  <si>
    <t>REGISTRO FAC.NO. R 1115983761 SERVICIO DE TELEVISION, PERIODO DEL 01 DE AGOSTO AL 31 DE AGOSTO DE 2025, REFERENCIA DE PAGO NO.34502799, PARA OPERACION CCIAL HOTEL SINDAMANOY - TURNARINO LTDA.</t>
  </si>
  <si>
    <t>REGISTRO FAC.NO. R 1115983783 SERVICIO DE TELEVISION, PERIODO DEL 01 DE AGOSTO AL 31 DE AGOSTO DE 2025, REFERENCIA DE PAGO NO.34503235, PARA OPERACION CCIAL HOTEL SINDAMANOY - TURNARINO LTDA.</t>
  </si>
  <si>
    <t>REGISTRO FAC.NO. R 1115776815 SERVICIO DE TELEVISION, PERIODO DEL 01 DE AGOSTO AL 31 DE AGOSTO DE 2025, REFERENCIA DE PAGO NO.34503417, PARA OPERACION CCIAL HOTEL SINDAMANOY - TURNARINO LTDA.</t>
  </si>
  <si>
    <t>REGISTRO FAC.NO. R 1115776802 SERVICIO DE TELEVISION, PERIODO DEL 01 DE AGOSTO AL 31 DE AGOSTO DE 2025, REFERENCIA DE PAGO NO.34503342, PARA OPERACION CCIAL HOTEL SINDAMANOY - TURNARINO LTDA.</t>
  </si>
  <si>
    <t>REGISTRO FAC.NO. R 1115983768 SERVICIO DE TELEVISION, PERIODO DEL 01 DE AGOSTO AL 31 DE AGOSTO DE 2025, REFERENCIA DE PAGO NO.34503078, PARA OPERACION CCIAL HOTEL SINDAMANOY - TURNARINO LTDA.</t>
  </si>
  <si>
    <t>REGISTRO FAC.NO. R 1119583413 SERVICIO DE TELEVISION, PERIODO DEL 01 DE SEPTIEMBRE AL 30 DE SEPTIEMBRE DE 2025, REFERENCIA DE PAGO NO.34503219, PARA OPERACION CCIAL HOTEL SINDAMANOY - TURNARINO LTDA.</t>
  </si>
  <si>
    <t>REGISTRO FAC.NO. R 1119583388 SERVICIO DE TELEVISION, PERIODO DEL 01 DE SEPTIEMBRE AL 30 DE SEPTIEMBRE DE 2025, REFERENCIA DE PAGO NO.34502799, PARA OPERACION CCIAL HOTEL SINDAMANOY - TURNARINO LTDA.</t>
  </si>
  <si>
    <t>REGISTRO FAC.NO. R 1119583423 SERVICIO DE TELEVISION, PERIODO DEL 01 DE SEPTIEMBRE AL 30 DE SEPTIEMBRE DE 2025, REFERENCIA DE PAGO NO.34503235, PARA OPERACION CCIAL HOTEL SINDAMANOY - TURNARINO LTDA.</t>
  </si>
  <si>
    <t>REGISTRO FAC.NO. R 1119583398 SERVICIO DE TELEVISION, PERIODO DEL 01 DE SEPTIEMBRE AL 30 DE SEPTIEMBRE DE 2025, REFERENCIA DE PAGO NO.34503417, PARA OPERACION CCIAL HOTEL SINDAMANOY - TURNARINO LTDA.</t>
  </si>
  <si>
    <t>REGISTRO FAC.NO. R 1119343536 SERVICIO DE TELEVISION, PERIODO DEL 01 DE SEPTIEMBRE AL 30 DE SEPTIEMBRE DE 2025, REFERENCIA DE PAGO NO.34503342, PARA OPERACION CCIAL HOTEL SINDAMANOY - TURNARINO LTDA.</t>
  </si>
  <si>
    <t>REGISTRO FAC.NO. R 1119583398 SERVICIO DE TELEVISION, PERIODO DEL 01 DE SEPTIEMBRE AL 30 DE SEPTIEMBRE DE 2025, REFERENCIA DE PAGO NO.34503078, PARA OPERACION CCIAL HOTEL SINDAMANOY - TURNARINO LTDA.</t>
  </si>
  <si>
    <t>COMPRA DE ABASTECIMIENTO DE GAS PARA OPERACION HOTEL SINDAMANOY DE LA FACTURA N° 20663 DE LA FECHA 10 /07/2025</t>
  </si>
  <si>
    <t>COMPRA DE ABASTECIMIENTO DE GAS PARA OPERACION HOTEL SINDAMANOY DE LA FACTURA N° 20705 DE LA FECHA 11 /07/2025</t>
  </si>
  <si>
    <t>COMPRA DE ABASTECIMIENTO DE GAS PARA OPERACION HOTEL MORSASURCO DE LA FACTURA N°20906 DE LA FECHA 29/07/2025</t>
  </si>
  <si>
    <t>COMPRA GAS PARA OPERACION COMERCIAL HOTEL MORASURCO, SEGUN FACTURAS NUMEROS PAST 27584, 27629, 28118</t>
  </si>
  <si>
    <t>COMPRA DE ABASTECIMIENTO DE GAS PARA OPERACION HOTEL SINDAMANOY DE LA FACTURA N° 23665 DE LA FECHA 22 /07/2025</t>
  </si>
  <si>
    <t>COMPRA DE ABASTECIMIENTO DE GAS PARA OPERACION HOTEL SINDAMANOY DE LA FACTURA N° 24073 DE LA FECHA 06/08/2025</t>
  </si>
  <si>
    <t>COMPRA DE GAS PARA OPERACION HOTEL SINDAMANOY SEGUN FACTURA NUMERO 24398 SEGUN FECHA 19/08/2025</t>
  </si>
  <si>
    <t>COMPRA DE GAS PARA OPERACION HOTEL SINDAMANOY SEGUN FACTURA NUMERO 24441 SEGUN FECHA 20/08/2025</t>
  </si>
  <si>
    <t>COMPRA DE ABASTECIMIENTO DE GAS PARA OPERACION HOTELSINDAMANOY DE LA FACTURA N°24442 DE LA FECHA 20/08/2025</t>
  </si>
  <si>
    <t>COMPRA DE GAS PARA OPERACION COMERCIAL HOTEL MORASURCO, SEGUN FACTURA NUMERO 27854</t>
  </si>
  <si>
    <t>VALLEJO ZAMBRANO ROCIO DEL CARMEN</t>
  </si>
  <si>
    <t>REGISTRO LEGALIZACION CAJA MENOR No.008 REEMBOLSO No.008 GASTOS CAJA MENOR VIGENCIA 2025 SEGUN FACTURA 01 DE LA FECHA 29 /08/2025</t>
  </si>
  <si>
    <t>TRANSLADO DE LA CONSTITUCION DEL FONDO FIJO DE CAJA MENOR PARA LA VIGENCIA FISCAL 2025 DEL HOTEL SINDAMANOY OPERACION CIAL TURNARIÑO LTDA, SEGUN RESOLUCION NUMERO 058 DEL 11 DE JULIO DE 2025</t>
  </si>
  <si>
    <t>REGISTRO FAC. NO.FE - 3745, CONTRATO DE PRESTACION DE SERVICIOS NO.TN-002-2025 POR PRESTACION DE SERVICIOS PARA CAPACITACION, SOPORTE TECNICO Y ACTUALIZACION PERIODO 2025, EN EL SOFTWARE COMPUCONTA DE CONFORMIDAD CON EL ALCANCE , LAS OBLIGACIONES ESPECIFICAS, CUOTA 3 DE 5, OPERACION CONTABLE HOTEL MORASURCO - TURNARINO LTDA</t>
  </si>
  <si>
    <t>REGISTRO FAC.DSHM - 7210 CORRESPONDIENTE A SERVICIOS PRESTADOS COMO CONTADOR COMO APOYO A LA GESTION DE LA DIRECCION FINANCERA DE TURNARINO LTDA, EN ASPECTOS FINANCIEROS, CONTABLES Y PRESUPUESTALES QUE DEBAN SER ATENDIDOS POR LA ENTIDAD, DURANTE EL MES DE JUNIO DE 2025, OPERACION COMERCIAL HOTEL MORASURCO - TURNARINO LTDA.</t>
  </si>
  <si>
    <t>REGISTRO FAC.NO.DSHM -7202 CORRESPONDIENTE A SERVICIOS PRESTADOS COMO APOYO EN EL AREA FINANCIERA PARA EL FUNCIONAMIENTO DEL PROCESO DE AUDITORIA A LOS MOVIMIENTOS DIARIOS DE LOS ESTABLECIMIENTOS DENOMINADOS HOTEL MORASURCO Y SINDAMANOY, CORRESPONDIENTE AL MES DE JULIO DE 2025 - TURNARINO LTDA.</t>
  </si>
  <si>
    <t>REGISTRO FAC.NO.DSHM - 7203 CORRESPONDIENTE A SERVICIOS PRESTADOS COMO APOYO, INGENIERO DE SISTEMAS, PARA APOYO A LA GESTION PARA LA ASESORIA TECNICA EN SISTEMAS DE COMPUTO, MANTENIMIENTO DE REDES, APOYO TECNICO, MANEJO DE SOFWARE DURANTE EL MES DE JULIO DE 2025-OPERACION COMERCIAL HOTEL MORASURCO - TURNARINO LTDA.</t>
  </si>
  <si>
    <t>REGISTRO FAC.NO.DSHM - 7204 CORRESPONDIENTE A SERVICIOS PRESTADOS COMO APOYO SERVICIOS PROFESIONALES PARA EL LEVANTAMIENTO DE INFORMACION DE INVENTARIOS DE ACTIVOS FIJOS, PROCESO DE BAJAS, OPERACION COMERCIAL HOTEL MORASURCO - TURNARINO LTDA.</t>
  </si>
  <si>
    <t>REGISTRO FAC.NO.DSHM - 7206 CORRESPONDIENTE A SERVICIOS PRESTADOS COMO APOYO PROFESIONAL EN EL AREA DE ARCHIVO DE LA ENTIDAD, OPERACION COMERCIAL HOTEL MORASURCO - TURNARINO LTDA.</t>
  </si>
  <si>
    <t>REGISTRO FAC.MO.DSHM - 7218 CORRESPONDIENTE A SERVICIOS PRESTADOS COMO APOYO EN EL AREA COMERCIAL, PARA LA PLANEACION, EJECUCACION Y FACTURACION DE LOS CONTRATOS INTERADMINISTRATIVOS DE LA ENTIDAD, DURANTE EL MES DE JULIO DE 2025, OPERACION COMERCIAL HOTEL MORASURCO - TURNARINO LTDA</t>
  </si>
  <si>
    <t>REGISTRO FAC.NO.DSHM - 7219 CORRESPONDIENTE A SERVICIOS PRESTADOS COMO APOYO A LA GESTION PARA LA EJECUCION DE CUENTAS CORRESPONDIENTES A CONTRATOS INTERADMINISTRATIVOS EN EL AREA COMERCIAL, CORRESPONDIENTE AL MES DE JULIO DE 2025, OPERACION COMERCIAL HOTEL MORASURCO - TURNARINO LTDA</t>
  </si>
  <si>
    <t>REGISTRO FAC.NO.DSHM - 7220 CORRESPONDIENTE A SERVICIOS PRESTADOS COMO APOYO EN EL AREA COMERCIAL, PLANEACION, EHJECUCION Y FACTURACION DE CONTRATOS INTERADMINISTRATIVOS SUSCRITOS CON TURNARINO, CORRESPONDIENTES AL MES DE JULIO DE 2025, OPERACION COMERCIAL HOTEL MORASURCO - TURNARINO LTDA.</t>
  </si>
  <si>
    <t>CHAVES BURBANO ESTEBAN MAURICIO</t>
  </si>
  <si>
    <t>REGISTRO FAC.MO.DSHM - 7222 CORRESPONDIENTE A SERVICIOS PRESTADOS COMO APOYO LA FACTURACION DE LA EJECUCION CONTRATOS INTERADMINISTRATIVOS EN EL AREA COMERCIAL DE LA ENTIDAD, OPERACION COMERCIAL HOTEL MORASURCO - TURNARINO LTDA.</t>
  </si>
  <si>
    <t>REGISTRO FAC.NO.DSHM - 7229 CORRESPONDIENTE A SERVICIOS PRESTADOS COMO APOYO PROFESIONAL EN EL AREA DE ARCHIVO DE LA ENTIDAD, CORRESPONDIENTE AL MES DE JULIO DE 2025, OPERACION COMERCIAL HOTEL MORASURCO - TURNARINO LTDA.</t>
  </si>
  <si>
    <t>REGISTRO FAC.NO.DSHM - 7259 CORRESPONDIENTE A SERVICIOS PRESTADOS COMO APOYO, INGENIERO DE SISTEMAS, PARA APOYO A LA GESTION PARA LA ASESORIA TECNICA EN SISTEMAS DE COMPUTO, MANTENIMIENTO DE REDES, APOYO TECNICO, MANEJO DE SOFWARE DURANTE EL MES DE AGOSTO DE 2025-OPERACION COMERCIAL HOTEL MORASURCO - TURNARINO LTDA.</t>
  </si>
  <si>
    <t>REGISTRO FAC.MO.DSHM - 7268 CORRESPONDIENTE A SERVICIOS PRESTADOS COMO APOYO EN EL AREA COMERCIAL, PARA LA PLANEACION, EJECUCACION Y FACTURACION DE LOS CONTRATOS INTERADMINISTRATIVOS DE LA ENTIDAD, DURANTE EL MES DE AGOSTO DE 2025, OPERACION COMERCIAL HOTEL MORASURCO - TURNARINO LTDA</t>
  </si>
  <si>
    <t>REGISTRO FAC.NO.DSHM - 7261 CORRESPONDIENTE A SERVICIOS PRESTADOS COMO APOYO EN EL AREA COMERCIAL, PARA APOYO EN ATNCION DE EVENTOS PRIVADOS DEL HOTEL MORASURCO Y SINDAMANOY, DURANTE EL MES DE AGOSTO DE 2025, OPERACION COMERCIAL HOTEL MORASURCO - TURNARINO LTDA</t>
  </si>
  <si>
    <t>REGISTRO FAC.NO.DSHM - 7263 CORRESPONDIENTE A SERVICIOS PRESTADOS COMO APOYO A LA GESTION PARA LA EJECUCION DE CUENTAS CORRESPONDIENTES A CONTRATOS INTERADMINISTRATIVOS EN EL AREA COMERCIAL, CORRESPONDIENTE AL MES DE AGOSTO DE 2025, OPERACION COMERCIAL HOTEL MORASURCO - TURNARINO LTDA</t>
  </si>
  <si>
    <t>REGISTRO FAC.NO.DSHM -7262 CORRESPONDIENTE A SERVICIOS PRESTADOS COMO APOYO EN EL AREA FINANCIERA PARA EL FUNCIONAMIENTO DEL PROCESO DE AUDITORIA A LOS MOVIMIENTOS DIARIOS DE LOS ESTABLECIMIENTOS DENOMINADOS HOTEL MORASURCO Y SINDAMANOY, CORRESPONDIENTE AL MES DE AGOSTO DE 2025 - TURNARINO LTDA.</t>
  </si>
  <si>
    <t>REGISTRO FAC.NO.DSHM - 7267 CORRESPONDIENTE A SERVICIOS PRESTADOS COMO APOYO PROFESIONAL EN EL AREA DE ARCHIVO DE LA ENTIDAD, CORRESPONDIENTE AL MES DE AGOSTO DE 2025, OPERACION COMERIAL HOTEL MORASURCO - TURNARINO LTDA.</t>
  </si>
  <si>
    <t>REGISTRO FAC.NO.DSHM - 7289 CORRESPONDIENTE A SERVICIOS PRESTADOS COMO APOYO EN EL AREA COMERCIAL, PLANEACION, EHJECUCION Y FACTURACION DE CONTRATOS INTERADMINISTRATIVOS SUSCRITOS CON TURNARINO, CORRESPONDIENTES AL MES DE AGOSTO DE 2025, OPERACION COMERCIAL HOTEL MORASURCO - TURNARINO LTDA.</t>
  </si>
  <si>
    <t>REGISTRO FAC.NO.DSHM - 7271 CORRESPONDIENTE A SERVICIOS PRESTADOS COMO APOYO SERVICIOS PROFESIONALES PARA EL LEVANTAMIENTO DE INFORMACION DE INVENTARIOS DE ACTIVOS FIJOS, PROCESO DE BAJAS, OPERACION COMERCIAL HOTEL M5ORASURCO - TURNARINO LTDA.</t>
  </si>
  <si>
    <t>REGISTRO FAC.NO.DSHM - 7272 CORRESPONDIENTE A SERVICIOS PRESTADOS COMO APOYO PROFESIONAL EN EL AREA DE ARCHIVO DE LA ENTIDAD, OPERACION COMERCIAL HOTEL MORASURCO - TURNARINO LTDA.</t>
  </si>
  <si>
    <t>REGISTRO FAC.MO.DSHM - 7274 CORRESPONDIENTE A SERVICIOS PRESTADOS COMO APOYO LA FACTURACION DE LA EJECUCION CONTRATOS INTERADMINISTRATIVOS EN EL AREA COMERCIAL DE LA ENTIDAD, OPERACION COMERCIAL HOTEL MORASURCO - TURNARINO LTDA.</t>
  </si>
  <si>
    <t>REGISTRO FAC. NO.FE - 3859, CONTRATO DE PRESTACION DE SERVICIOS NO.TN-002-2025 POR PRESTACION DE SERVICIOS PARA CAPACITACION, SOPORTE TECNICO Y ACTUALIZACION PERIODO 2025, EN EL SOFTWARE COMPUCONTA DE CONFORMIDAD CON EL ALCANCE , LAS OBLIGACIONES ESPECIFICAS, CUOTA 4 DE 5, OPERACION CONTABLE HOTEL MORASURCO - TURNARINO LTDA</t>
  </si>
  <si>
    <t>JIMENEZ SALCEDO DAVID ERNESTO</t>
  </si>
  <si>
    <t>REGISTRO FAC.NO.DSHM - 7321 CORRESPONDIENTES A SERVICIOS PROFESIONALES COMO ABOGADO PARA APOYAR LA GESTION CONTRACTUAL DE LA ENTIDAD, DURANTE EL MES DE AGOSTO DE 2025, OPERACION COMERCIAL HOTEL MORASURCO - TURNARINO LTDA.</t>
  </si>
  <si>
    <t>LA CONTRATISTA, se obliga con TURNARIÑO LTDA de manera independiente, es decir, sin que exista subordinación laboral, a prestar sus servicios de apoyo a la gestión para el funcionamiento del área de Auditoria realizando una revisión y análisis detallado de los movimientos diarios de los establecimientos de comercio denominados Hotel Morasurco y Hotel Sindamanoy de propiedad de la entidad, de conformidad con el alcance, las obligaciones o condiciones específicas, así como con la propuesta y/o cotización presentada, duracion 8 meses , hasta el 31 de diciembre de 2025, contrato numero TN-021-2025</t>
  </si>
  <si>
    <t>LA CONTRATISTA, se obliga con TURNARIÑO LTDA a prestar sus servicios de Apoyo a la Gestión en el área de Comercial de TURNARIÑO LTDA para la planeación, ejecución y facturación de los contratos interadministrativos suscritos por la entidad, de conformidad con el alcance, las obligaciones o condiciones específicas, así como con la propuesta y/o cotización presentada., hasta el 31 de diciembre de 2025 contrato TN-048-2025,</t>
  </si>
  <si>
    <t>EL/LA CONTRATISTA, se obliga con TURNARIÑO LTDA a prestar sus servicios de Apoyo a la Gestión en el área de Comercial de TURNARIÑO LTDA, para la promoción y venta de los servicios que se prestan en los Hoteles Morasurco y Sindamanoy, realizando la atención, planeación, ejecución y facturación correspondiente, asi como la planeación, ejecución y facturación de los contratos interadministrativos, de conformidad con el alcance, las obligaciones, condiciones específicas y la propuesta presentada., contrato numero TN-043-2025, duracion hasta el 30 de septiembre de 2025</t>
  </si>
  <si>
    <t>LA CONTRATISTA, se obliga con TURNARIÑO LTDA a prestar sus servicios de Apoyo a la Gestión en el área de Comercial de TURNARIÑO LTDA para la planeación, ejecución y facturación de los contratos interadministrativos suscritos por la entidad, de conformidad con el alcance, las obligaciones o condiciones específicas, así como con la propuesta y/o cotización presentada. Duracion hasta el 31 de diciembre de 2025,contrato numero TN-031-2025</t>
  </si>
  <si>
    <t>El contratista se obliga con TURNARIÑO-LTDA a prestar los servicios personales de apoyo en la gestión documental del archivo central de La Promotora de Turismo de Nariño-Turnariño LTDA y apoyar con las demás actividades inherentes al objeto contractual. Lo anterior de conformidad con los documentos del proceso, que hacen parte integral del contrato., hasta el 31 de diciembre de 2025, contrato numero TN-050-2025</t>
  </si>
  <si>
    <t>El contratista se obliga con TURNARIÑO-LTDA a prestar los servicios personales de apoyo en la gestión documental del archivo central de La Promotora de Turismo de Nariño-Turnariño LTDA y apoyar con las demás actividades inherentes al objeto contractual. Lo anterior de conformidad con los documentos del proceso, que hacen parte integral del contrato., hasta el 31 de diciembre de 2025, contrato numero TN-053-2025</t>
  </si>
  <si>
    <t>EL CONTRATISTA se obliga con TURNARIÑO LTDA, a prestar sus servicios de apoyo a la gestión, para la asesoría técnica en sistemas de cómputo, mantenimiento de redes, apoyo técnico, manejo de software, soporte informático y electrónico para la gestión de la Entidad. Duracion ocho meses hasta el 31 de diciembre de 2025, contrato numero TN-022-2025</t>
  </si>
  <si>
    <t>SERVICIOS PROFESIONALES COMO APOYO PARA EL LEVANTAMIENTO DE INFORMACION CORRESPONDIENTE AL PROCESO DE BAJAS, OPERACION COMERCIAL HOTEL MORASURCO, SEGUN DOCUMENTO EQUIVALENTE NUMERO DSHM 7343</t>
  </si>
  <si>
    <t>SERVICIOS PROFESIONALES PARA APOYO EN LA EJECUCION, FACTURACION DE LOS CONTRATO INTERADMINISTRATIVO QUE SE HAN SUSCRITO CON LA ENTIDAD, SEGUN FACTURA NUMERO DSHM 7342</t>
  </si>
  <si>
    <t>LA CONTRATISTA, se obliga con TURNARIÑO LTDA a prestar sus servicios de Apoyo a la Gestión en el área de Comercial de TURNARIÑO LTDA para la planeación, ejecución y facturación de los contratos interadministrativos suscritos por la entidad, de conformidad con el alcance, las obligaciones o condiciones específicas, así como con la propuesta y/o cotización presentada. DURACION HASTA EL 31 de diciembre DE 2025, CONTRATO NUMERO TN- 052-2025</t>
  </si>
  <si>
    <t>EL CONTRATISTA, se obliga con TURNARIÑO LTDA a prestar sus servicios profesionales como abogado para apoyar la gestión jurídica, administrativa y contractual de la Oficina Jurídica de Promotora de Turismo de Nariño Limitada TURNARIÑO LTDA y demás aspectos jurídicos que deban ser atendidos por la entidad. Lo anterior, de conformidad con los documentos del proceso, que hacen parte integral del contrato, SEGUN CONTRATO NUMERO TN-042-2025, duración dos meses</t>
  </si>
  <si>
    <t>REGISTRO FAC.NO.DSHM - 7175 CORRESPONDIENTE A SERVICIOS PRESTADOS COMO APOYO SERVICIOS PROFESIONALES COMO DISEÑADOR GRAFICO PARA CREAR IDENTIDAD VISUAL DE LOS ESTABLECIMIENTOS DE COMERCIO, MATERIAL PROMOCIONAL E INSTITUCIONAL INTERNO Y EXTERNO, PLAN DE MEDIOS DE MERCADEO PARA DIFUSION DE ACTIVIDADES COMERCIALES CORRESPONDIENTE AL MES DE JUNIO DE 2025, OPERACION COMERCIAL TURNARINO LTDA</t>
  </si>
  <si>
    <t>REGISTRO FAC.NO.DSHM - 7221 CORRESPONDIENTE A SERVICIOS PRESTADOS COMO APOYO EN EL AREA COMERCIAL, PARA APOYO EN ATNCION DE EVENTOS PRIVADOS DEL HOTEL MORASURCO Y SINDAMANOY, DURANTE EL MES DE JULIO DE 2025, OPERACION COMERCIAL HOTEL MORASURCO - TURNARINO LTDA</t>
  </si>
  <si>
    <t>REGISTRO FAC.MO.DSHM - 7226 CORRESPONDIENTE A SERVICIOS DE TRANSPORTE PARA APOYO EN EL AREA DE SERVICIOS EN EL AREA OPERATIVA Y ADMINISTRATIVA, CORRESPONDIENTE AL MES DE JULIO DE 2025, OPERACION COMERCIAL HOTEL MORASURCO - TURNARIN0O LTDA,</t>
  </si>
  <si>
    <t>REGISTRO FAC.NO.DSHM - 7227 CORRESPONDIENTE A SERVICIOS PRESTADOS COMO APOYO PROFESIONAL EN EL AREA DE COCINA DE LA ENTIDAD, CORRESPONDIENTE AL MES DE JULIO DE 2025, OPERACION COMERCIAL HOTEL MORASURCO - TURNARINO LTDA.</t>
  </si>
  <si>
    <t>REGISTRO FAC.NO.DSHM - 7228 CORRESPONDIENTE A SERVICIOS PRESTADOS COMO APOYO A LA GESTION OPERATIVA EN EL AREA DE RECEPCION DE LA ENTIDAD, CORRESPONDIENTE AL MES DE JULIO DE 2025, OPERACION COMERCIAL HOTEL MORASURCO - TURNARINO LTDA.</t>
  </si>
  <si>
    <t>REGISTRO FAC.NO.DSHM - 7230 CORRESPONDIENTE A SERVICIOS PRESTADOS COMO APOYO EN EL AREA DE RECEPCION DE LA ENTIDAD, CORRESPONDIENTE AL MES DE JULIO, OPERACION COMERCIAL HOTEL MORASURCO - TURNARINO LTDA.</t>
  </si>
  <si>
    <t>REGISTRO FAC.NO.DSHM - 7266 CORRESPONDIENTE A SERVICIOS PRESTADOS COMO APOYO EN EL AREA DE RECEPCION DE LA ENTIDAD, CORRESPONDIENTE AL MES DE AGOSTO, OPERACION COMERCIAL HOTEL MORASURCO - TURNARINO LTDA.</t>
  </si>
  <si>
    <t>REGISTRO FAC.NO.DSHM - 7268 CORRESPONDIENTE A SERVICIOS PRESTADOS COMO APOYO A LA GESTION OPERATIVA EN EL AREA DE RECEPCION DE LA ENTIDAD, CORRESPONDIENTE AL MES DE AGOSTO DE 2025, OPERACION COMERCIAL HOTEL MORASURCO - TURNARINO LTDA.</t>
  </si>
  <si>
    <t>REGISTRO FAC.NO.DSHM - 7269 CORRESPONDIENTE A SERVICIOS PRESTADOS COMO APOYO PROFESIONAL EN EL AREA DE COCINA DE LA ENTIDAD, CORRESPONDIENTE AL MES DE AGOSTO DE 2025, OPERACION COMERCIAL HOTEL MORASURCO - TURNARINO LTDA.</t>
  </si>
  <si>
    <t>REGISTRO FAC.MO.DSHM - 7270 CORRESPONDIENTE A SERVICIOS DE TRANSPORTE PARA APOYO EN EL AREA DE SERVICIOS EN EL AREA OPERATIVA Y ADMINISTRATIVA, CORRESPONDIENTE AL MES DE AGOSTO DE 2025, OPERACION COMERCIAL HOTEL MORASURCO - TURNARIN0O LTDA,</t>
  </si>
  <si>
    <t>EL/LA CONTRATISTA, se obliga con TURNARIÑO LTDA a prestar sus servicios de Apoyo a la Gestión en el área de recepción del Hotel Morasurco propiedad de TURNARIÑO LTDA, para garantizar la excelencia en el servicio ofrecido a los clientes que visitan el Hotel, según contrato TN-049-2025 , hasta el 31 de diciembre de 2025</t>
  </si>
  <si>
    <t>EL CONTRATISTA, se obliga con TURNARIÑO LTDA a prestar sus servicios de apoyo a la gestión en el área de recepción del establecimiento de comercio denominado Hotel Morasurco de propiedad de la Entidad., duración tres meses hasta el 31 de diciembre de 2025, contrato numero TN-025-2025</t>
  </si>
  <si>
    <t>EL/LA CONTRATISTA, se obliga con TURNARIÑO LTDA a prestar sus servicios de Apoyo a la Gestión como auxiliar en el área de cocina del Hotel Morasurco propiedad de TURNARIÑO LTDA, para las operaciones de cocina, preparación y presentación de alimentos, garantizando en todo momento las buenas prácticas de manufactura, higiene, seguridad, orden y limpieza del área de trabajo, contrato TN-045-2025, hasta el 31 de diciembre de 2025</t>
  </si>
  <si>
    <t>EL/LA CONTRATISTA, se obliga con TURNARIÑO LTDA a prestar sus servicios de Apoyo a la Gestión, como auxiliar logístico para las actividades de mensajería de las áreas administrativas y operativas de TURNARIÑO -LTDA., conforme a su propuesta presentada, contrato numero TN-044-2025,HASTA EL 31 DE DICIEMBRE DE 2025</t>
  </si>
  <si>
    <t>USAMAG HIDALGO ALEYDA PATRICIA</t>
  </si>
  <si>
    <t>REGISTRO FAC.NO.DSHS - 715 CORRESPONDIENTE A SERVICIOS PRESTADOS COMO APOYO EN EL AREA OPERATIVA, AREA DE COCINA DE LA ENTIDAD, CORRESPONDIENTE AL MES DE JULIO DE 2025, OPERACION COMERCIAL HOTEL SINDAMANOY - TURNARINO LTDA.</t>
  </si>
  <si>
    <t>REGISTRO FAC.MO.DSHS - 714 CORRESPONDIENTE A SERVICIOS PRESTADOS COMO APOYO EN EL AREA OPERATIVAS, SERVICIOS EN EL AREA DE COCINA, CORRESPONDIENTE AL MES DE JULIO DE 2025, OPERACION COMERCIAL HOTEL SINDAMANOY - TURNARINO LTDA</t>
  </si>
  <si>
    <t>REGISTRO FAC.NO.DSHS - 713 CORRESPONDIENTE A SERVICIOS PRESTADOS COMO APOYO EN EL AREA DE RECEPCION Y RESTAURANTE DE LA ENTIDAD, CORRESPONDIENTE AL MES DE JULIO DE 2025, OPERACION COMERCIAL HOTEL SINDAMANOY - TURNARINO LTDA.</t>
  </si>
  <si>
    <t>REGISTRO FAC.MO.DSHS - 721 CORRESPONDIENTE A SERVICIOS PRESTADOS COMO APOYO EN EL AREA OPERATIVAS, SERVICIOS EN EL AREA DE COCINA, CORRESPONDIENTE AL MES DE AGOSTO DE 2025, OPERACION COMERCIAL HOTEL SINDAMANOY - TURNARINO LTDA</t>
  </si>
  <si>
    <t>REGISTRO FAC.MO.DSHS - 720 CORRESPONDIENTE A SERVICIOS PRESTADOS COMO APOYO EN EL AREA OPERATIVAS, SERVICIOS EN EL AREA DE RECEPCION, CORRESPONDIENTE AL MES DE AGOSTO DE 2025, OPERACION COMERCIAL HOTEL SINDAMANOY - TURNARINO LTDA</t>
  </si>
  <si>
    <t>EL/LA CONTRATISTA, se obliga con TURNARIÑO LTDA a prestar sus servicios de Apoyo a la Gestión en las áreas de recepción y restaurante del Hotel Sindamanoy propiedad de TURNARIÑO LTDA, para garantizar la excelencia en el servicio ofrecido a los clientes que visitan el Hotel hasta el 31 de diciembre de 2025, según contrato numero TN-046-2025</t>
  </si>
  <si>
    <t>EL/LA CONTRATISTA, se obliga con TURNARIÑO LTDA a prestar sus servicios de Apoyo a la Gestión como auxiliar en el área de cocina del Hotel Sindamanoy propiedad de TURNARIÑO LTDA, para las operaciones de cocina, preparación y presentación de alimentos, garantizando en todo momento las buenas prácticas de manufactura, higiene, seguridad, orden y limpieza del área de trabajo, hasta el 31 de diciembre de 2025, contrato numero TN- 047-2025</t>
  </si>
  <si>
    <t>COMPRA DE MANTENIMIENTO, PARA OPERACION HOTEL MORASURCO,SEGUN FACTURA N°311 DE LA FECHA 3/07/2025</t>
  </si>
  <si>
    <t>compra de talonarios para operacioon hotel morasurco segun factura</t>
  </si>
  <si>
    <t>COMPRA DE COMESTIBLE PARA OPERACION HOTEL MORASURCO CON RELACION A CONTRATOS INTERADMINISTRATIVO SEGUN FACTURA N° 341 DE LA FECHA 15/07/2025</t>
  </si>
  <si>
    <t>COMPRA DE TARJETAS DE PRESENTACION PARA OPERACION HOTEL MORASURCO SEGUN FACTURA N°901 DE LA FECHA 16/07/2025</t>
  </si>
  <si>
    <t>COMPRA DE MATERIALES Y REPUESTO PARA OPERACION HOTEL MORASURCO,SEGUN FACTURA N°78359 DE LA FECHA 18/07/2025</t>
  </si>
  <si>
    <t>COMPRA DE TARJETAS DE PRESENTACION PARA OPERACION HOTEL MORASURCO SEGUN FACTURA N°906 DE LA FECHA 29/07/2025</t>
  </si>
  <si>
    <t>COMPRA DE COMESTIBLES ,FRUVER, PARA OPERACION HOTEL MORASURCO SEGUN ,N°445 DE LA FECHA 27/08/2025/</t>
  </si>
  <si>
    <t>COMPRA DE COMESTIBLES ,FRUVER, PARA OPERACION HOTEL MORASURCO SEGUN ,N°455 Y 456DE LA FECHA 27/08/2025/</t>
  </si>
  <si>
    <t>COMPRA DE COMESTIBLES Y ASEO PARA OPERCION HOTEL MORASURCO SEGUN FACTURA NUMERO 467 DE FECHA 8-09-2025</t>
  </si>
  <si>
    <t>COMPRA DE COMESTIBLES, PARA OPERACION COMERCIAL HOTEL MORASURCO SEGUN FACTURA NUMERO 570 Y 572</t>
  </si>
  <si>
    <t>COMPRA DE SUMINISTROS A USUARIOS, ASEO Y LIMPIEZA, FONDO DE MANTENIMIENTO Y REPOSICION, PAPELERIA Y UTILES , COSTO DE ALIMENTOS Y BEBIDAS, SEGUN FACTURA NUMEROS FE 60,FE 58,59</t>
  </si>
  <si>
    <t>COMPRA DE COMESTIBLE PARA OPERACION HOTEL SINDAMANOY SEGUN FACTURA N°343 DE LA FECHA 15/07/2025</t>
  </si>
  <si>
    <t>COMPRA DE COMESTIBLES PARA OPERACION HOTEL SINDAMANOY SEGUN ,N°363DE LA FECHA 28/07/2025</t>
  </si>
  <si>
    <t>COMPRA DE TARJETAS DE PRESENTACION PARA OPERACION HOTEL SINDAMANOY SEGUN FACTURA N°907 DE LA FECHA 29/07/2025</t>
  </si>
  <si>
    <t>COMPRA DE COMESTIBLES PARA OPERACION HOTEL SINDAMANOY SEGUN ,N°377 DE LA FECHA 6/08/2025</t>
  </si>
  <si>
    <t>COMPRA DE COMESTIBLES PARA OPERACION HOTEL SINDAMANOY SEGUN ,N°386 DE LA FECHA 6/08/2025</t>
  </si>
  <si>
    <t>COMPRA DE COMESTIBLES Y ASEO, SUMINISTROS A USUARIOS PARA OPERACION COMERCIAL HOTEL SINDAMANOY SEGUN FACTURA NUMERO 466</t>
  </si>
  <si>
    <t>COMPRA COMESTIBLES, PARA OPERACION COMERCIAL HOTEL SINDAMANOY SEGUN FACTURA NUMERO 574 DE FECHA 22 DE SEPT DE 2025</t>
  </si>
  <si>
    <t>COMPRA DE ASEO Y PAPELERIA PARA OPERACION HOTEL SINDAMANOY SEGUN FACTURA NUMERO 74 DE LA FECHA 24/10/2025</t>
  </si>
  <si>
    <t>UTILES PAPELERIA Y FOTOCOPIAS HOTEL SINDAMANOY</t>
  </si>
  <si>
    <t>ROSERO PANTOJA JOHANA ALEJANDRA</t>
  </si>
  <si>
    <t>REGISTRO RESOLUCION NO.060 CORRESPONDIENTE A LIQUIDACION DEFINITIVA DE PRESTACIONES SOCIALES DE MAYO 02 DE 2025 A 10 DE JULIO DE 2025, OPERACION COMERCIAL HOTEL HOTEL MORASURCO - TURNARINO LTDA.</t>
  </si>
  <si>
    <t>REGISTRO RESOLUCION NO.062 CORRESPONDIENTE A LIQUIDACION DEFINITIVA DE PRESTACIONES SOCIALES DE JUNIO 01 DE 2024 A 30 DE JUNIO DE 2025, OPERACION COMERCIAL HOTEL HOTEL MORASURCO - TURNARINO LTDA.</t>
  </si>
  <si>
    <t>MUÑOZ RODRIGUEZ ANGELA MARIA</t>
  </si>
  <si>
    <t>REGISTRO RESOLUION NO.063 CORRESPONDIENTE A VACACIONES POR EL PERIODO COMPRENDIDO DEL 01 DE JUNIO DE 2024 AL 30 DE MAYO DE 2025 , OPERACION COMERCIAL HOTEL MORASURCO - TURNARINO LTDA.</t>
  </si>
  <si>
    <t>ANGULO KAREN LILIANA</t>
  </si>
  <si>
    <t>LIQUIDACION PRESTACIONES SOCIALES, PERIODO COMPRENDIDO DEL 11 DE MARZO DE 2025 AL 29 DE AGOSTO DE 2025 , SEGUN RESOLUCION NUMERO 076</t>
  </si>
  <si>
    <t>LIQUIDACION PRESTACIONES SOCIALES PERIODO COMPRENDIDO DEL 1 DE JUNIO DE 2024 AL 31 DE AGOSTO DE 2025, SEGUN RESOLUCION NUMERO 077</t>
  </si>
  <si>
    <t>NARVAEZ MUÑOZ YURANI PAOLA</t>
  </si>
  <si>
    <t>LIQUIDACION PRESTACIONES SOCIALES, PERIODO COMPRENDIDO DEL 10 DE JULIO DE 2025 AL 10 DE SEPTIEMBRE DE 2025, SEGUN RESOLUCION NUMERO 079</t>
  </si>
  <si>
    <t>PRIMA DE VACACIONES  TURNARIÑO</t>
  </si>
  <si>
    <t>VACACIONES  - TURANARIÑO</t>
  </si>
  <si>
    <t>LIQUIDACION VACACIONES HEISTEN KENEDY MONCAYO HIDALGO PERIODO COMPRENDIDO DEL 01 DE OCTUBRE DE 2024 AL 30 DE SEPTIEMBRE DE 2025, RESOLUCION NUMERO 069</t>
  </si>
  <si>
    <t>TAPIA VILLAFAÑE JAIME ANDRES</t>
  </si>
  <si>
    <t>LIQUIDACION DE PRESTACIONES SOCIALES, PERIODO COMPRENDIDO ENTRE EL 03 DE ABRIL 205 AL 31 DE AGOSTO DE 2025, SEGUN RESOLUCION NUMERO 078</t>
  </si>
  <si>
    <t>REGISTRO RESOLUCION NO.061 CORRESPONDIENTE A LIQUIDACION DEFINITIVA DE PRESTACIONES SOCIALES DE JUNIO 01 DE 2024 A 30 DE JUNIO DE 2025, OPERACION COMERCIAL HOTEL HOTEL MORASURCO - TURNARINO LTDA.</t>
  </si>
  <si>
    <t>PRIMA DE VACACIONES SINDAMANOY</t>
  </si>
  <si>
    <t>Vacaciones H. Sindamanoy</t>
  </si>
  <si>
    <t>PRIMA DE VACACIONES  MORASURCO</t>
  </si>
  <si>
    <t xml:space="preserve">VACACIONES  -  MORASURCO </t>
  </si>
  <si>
    <t xml:space="preserve">VACACIONES  -  SINDAMANOY </t>
  </si>
  <si>
    <t>III TRIMESTRE 2025</t>
  </si>
  <si>
    <t>ENERGIA HOTEL MORASURCO     OCTUBRE  - DICIEMBRE 2025</t>
  </si>
  <si>
    <t>REGISTRO DE FAC.NO.DEEC-6061486 CODIGO INTERNO CE-215954 PERIODO DEL 22 DE AGOSTO DE 2025 A 22 DE SEPTIEMBRE DE 2025, REFERENCIA DE PAGO NO.117474600 PARA OPERACIÓN CCIAL HOTEL MORASURCO DE PROPIEDAD DE TURNARIÑO LTDA.</t>
  </si>
  <si>
    <t>REGISTRO DE FAC.NO.6636417 CODIGO INTERNO CE-215954 PERIODO DEL 22 DE SPBRE DE 2025 A 22 DE OCBRE DE 2025, REFERENCIA DE PAGO NO.118319482 PARA OPERACIÓN CCIAL HOTEL MORASURCO DE PROPIEDAD DE TURNARIÑO LTDA.</t>
  </si>
  <si>
    <t>REGISTRO DE FAC.NO.DEEC-7170054 CODIGO INTERNO CE-215954 PERIODO DEL 22 DE OCBRE DE 2025 A 22 DE NVBRE DE 2025, REFERENCIA DE PAGO NO.119088166 PARA OPERACIÓN CCIAL HOTEL MORASURCO DE PROPIEDAD DE TURNARIÑO LTDA.</t>
  </si>
  <si>
    <t>REGISTRO DE FAC.NO.DEEC-6346176 CODIGO INTERNO CE-1071403 PERIODO DEL 07 DE OCTUBRE DE 2025 A 07 DE NOVIEMBRE DE 2025, REFERENCIA DE PAGO NO.117970031 PARA OPERACIÓN CCIAL HOTEL SINDAMANOY DE PROPIEDAD DE TURNARIÑO LTDA.</t>
  </si>
  <si>
    <t>REGISTRO DE FAC.NO.DEEC-5800637 CODIGO INTERNO CE-1071403 PERIODO DEL 06 DE SEPTIEMBRE DE 2025 A 07 DE OCTUBRE DE 2025, REFERENCIA DE PAGO NO.117183857 PARA OPERACIÓN CCIAL HOTEL SINDAMANOY DE PROPIEDAD DE TURNARIÑO LTDA.</t>
  </si>
  <si>
    <t>REGISTRO DE FAC.NO.DEEC-6876398 CODIGO INTERNO CE-1071403 PERIODO DEL 07 DE NOVIEMBRE DE 2025 A 06 DE DICIEMBRE DE 2025, REFERENCIA DE PAGO NO.118764500 PARA OPERACIÓN CCIAL HOTEL SINDAMANOY DE PROPIEDAD DE TURNARIÑO LTDA.</t>
  </si>
  <si>
    <t>ENERGIA HOTEL SINDAMANOY      OCTUBRE  - DICIEMBRE 2025</t>
  </si>
  <si>
    <t>ACUEDUCTO Y ALCANTARRILLADO   OCTUBRE A  DICEMBRE  2025</t>
  </si>
  <si>
    <t>REGISTRO FAC. 25509819 DEL MES DE OCTUBRE DE 2025, SERVICIO DE SUMINISTRO AGUA PERIODO 02 DE SEPTIEMBRE DE 2025 A 01 DE OCTUBRE DE 2025, CODIGO 2607 - OPERACION HOTEL MORASURCO - TURNARINO LTDA</t>
  </si>
  <si>
    <t>REGISTRO FAC. 25618435 DEL MES DE NOVIEMBRE DE 2025, SERVICIO DE SUMINISTRO AGUA PERIODO 02 DE OCTUBRE DE 2025 A 01 DE NOVIEMBRE DE 2025, CODIGO 2607 - OPERACION HOTEL MORASURCO - TURNARINO LTDA</t>
  </si>
  <si>
    <t>REGISTRO FAC. 25727492 DEL MES DE DICIEMBRE DE 2025, SERVICIO DE SUMINISTRO AGUA PERIODO 02 DE NOVIEMBRE DE 2025 A 01 DE DICIEMBRE DE 2025, CODIGO 2607 - OPERACION HOTEL MORASURCO - TURNARINO LTDA</t>
  </si>
  <si>
    <t>TELEFONOS E INTERNET MORASURCO JULIO A S</t>
  </si>
  <si>
    <t>REGISTRO FAC. NO.A-2993 POR CONCEPTO DE SERVICIOS DE INSTALACION DE INTERNET PYMES 200 MEGAS, IP PUBLICA, CORRESPONDE AL MES DE OCTUBRE 01 AL 31 DE 2025 - OPERACION COMERCIAL HOTEL MORASURCO - TURNARINO LTDA.</t>
  </si>
  <si>
    <t>REGISTRO FAC. NO.R 1125053464 CORRESPONDIENTE A SERVICIOS TELEFONIA E INTERNET CORRESPONDIENTE AL MES DE OCTUBRE, PERIODO OCTUBRE 01 A OCTUBRE 31 DE 2025, REF. PARA PAGO 41761038 - OPERACION COMERCIAL HOTEL MORASURCO - PROMOTORA DE TURISMO DE NARINO</t>
  </si>
  <si>
    <t>REGISTRO FACTURA N0. BEC - 487121328 POR CONCEPTO TELEFONIA MOVIL 3128279082, 3128277797 Y 3176582550, PERIODO 27 DE OCTUBRE DE 2025 A 26 DE NOVIEMBRE DE 2025, REFERENCIA PARA PAGOS 43200001 - OPERACION COMERCIAL HOTEL MORASURCO - TURNARINO LTDA.</t>
  </si>
  <si>
    <t>REGISTRO FAC.NO. R 1127698871 SERVICIO DE TELEFONIA E INTERNET, CORRESPONDIENTE AL MES DE NOVIEMBRE, PERIODO DEL 01 DE NOVIEMBRE AL 30 DE NOVIEMBRE DE 2025, REFERENCIA DE PAGO NO.41761038, PARA OPERACION CCIAL HOTEL MORASURCO - TURNARINO LTDA.</t>
  </si>
  <si>
    <t>REGISTRO FAC. NO.A-3069 POR CONCEPTO DE SERVICIOS DE INSTALACION DE INTERNET PYMES 200 MEGAS, IP PUBLICA, CORRESPONDE AL MES DE NOVIEMBRE 01 AL 30 DE 2025 - OPERACION COMERCIAL HOTEL MORASURCO - TURNARINO LTDA.</t>
  </si>
  <si>
    <t>REGISTRO FAC.N0. BEC - 490285930 POR CONCEPTO TELEFONIA MOVIL 3156531121 PERIODO 13 DE NOVIEMBRE DE 2025 A 12 DE NOVIEMBRE DE 2025, REFERENCIA PARA PAGOS 1010214494 - OPERACION COMERCIAL HOTEL MORASURCO-TURNARINO LTDA</t>
  </si>
  <si>
    <t>REGISTRO FACTURA N0. BEC - 490285930 POR CONCEPTO TELEFONIA MOVIL 3128279082, 3128277797 Y 3176582550, PERIODO 13 DE NOVIEMBRE DE 2025 A 12 DE DICIEMBRE DE 2025, REFERENCIA PARA PAGOS 1010214494 - OPERACION COMERCIAL HOTEL MORASURCO - TURNARINO LTDA.</t>
  </si>
  <si>
    <t>REGISTRO FACTURA N0. BEC - 492814299 POR CONCEPTO TELEFONIA MOVIL 3128279082, 3128277797 Y 3176582550, PERIODO 27 DE NOVIEMBRE DE 2025 A 26 DE DICIEMBRE DE 2025, REFERENCIA PARA PAGOS 43200001 - OPERACION COMERCIAL HOTEL MORASURCO - TURNARINO LTDA.</t>
  </si>
  <si>
    <t>REGISTRO FAC.NO. R 1131893038 SERVICIO DE TELEFONIA E INTERNET, CORRESPONDIENTE AL PERIODO DEL 01 DE DICIEMBRE AL 30 DE DICIEMBRE DE 2025, REFERENCIA DE PAGO NO.41761038, PARA OPERACION CCIAL HOTEL MORASURCO - TURNARINO LTDA.</t>
  </si>
  <si>
    <t>REGISTRO FAC. NO.A-3142 POR CONCEPTO DE SERVICIOS DE INSTALACION DE INTERNET PYMES 700 MEGAS, IP PUBLICA, CORRESPONDE AL MES DE DICIEMBRE 01 AL 30 DE 2025 - OPERACION COMERCIAL HOTEL MORASURCO - TURNARINO LTDA.</t>
  </si>
  <si>
    <t>REGISTRO FAC.N0. BEC - 496010215 POR CONCEPTO TELEFONIA MOVIL 3156531121 PERIODO 13 DE DICIEMBRE DE 2025 A 12 DE ENERO DE 2026, REFERENCIA PARA PAGOS 1010214494 - OPERACION COMERCIAL HOTEL MORASURCO-TURNARINO LTDA</t>
  </si>
  <si>
    <t>REGISTRO FAC.N0. BEC - 484593600 POR CONCEPTO TELEFONIA MOVIL 3156531121 PERIODO 13 DE OCTUBRE DE 2025 A 12 DE NOVIEMBRE DE 2025, REFERENCIA PARA PAGOS 1010214494 - OPERACION COMERCIAL HOTEL MORASURCO-TURNARINO LTDA</t>
  </si>
  <si>
    <t>REGISTRO FAC.NO. R 1126808773 SERVICIO DE TELEVISION, PERIODO DEL 01 DE NOVIEMBRE AL 30 DE NOVIEMBRE DE 2025, REFERENCIA DE PAGO NO.34502799, PARA OPERACION CCIAL HOTEL SINDAMANOY - TURNARINO LTDA.</t>
  </si>
  <si>
    <t>REGISTRO FAC.NO. R 1126808803 SERVICIO DE TELEVISION, PERIODO DEL 01 DE NOVIEMBRE AL 30 DE NOVIEMBRE DE 2025, REFERENCIA DE PAGO NO.34503235, PARA OPERACION CCIAL HOTEL SINDAMANOY - TURNARINO LTDA.</t>
  </si>
  <si>
    <t>REGISTRO FAC.NO. R 1126808783 SERVICIO DE TELEVISION, PERIODO DEL 01 DE NOVIEMBRE AL 30 DE NOVIEMBRE DE 2025, REFERENCIA DE PAGO NO.34503078, PARA OPERACION CCIAL HOTEL SINDAMANOY - TURNARINO LTDA.</t>
  </si>
  <si>
    <t>REGISTRO FAC.NO. R 1126587651 SERVICIO DE TELEVISION, PERIODO DEL 01 DE NOVIEMBRE AL 30 DE NOVIEMBRE DE 2025, REFERENCIA DE PAGO NO.34503417, PARA OPERACION CCIAL HOTEL SINDAMANOY - TURNARINO LTDA.</t>
  </si>
  <si>
    <t>REGISTRO FAC.NO. R 1126587637 SERVICIO DE TELEVISION, PERIODO DEL 01 DE NOVIEMBRE AL 30 DE NOVIEMBRE DE 2025, REFERENCIA DE PAGO NO.34503342, PARA OPERACION CCIAL HOTEL SINDAMANOY - TURNARINO LTDA.</t>
  </si>
  <si>
    <t>TELEFONO E INTERNET DE   OCTUBRE A  DICEMBRE  2025</t>
  </si>
  <si>
    <t>T.V CABLE  OCTUBRE - DICIEMBRE DE 2025</t>
  </si>
  <si>
    <t>REGISTRO FAC.NO. R 1123210699 SERVICIO DE TELEVISION, PERIODO DEL 01 DE OCTUBRE AL 31 DE OCTUBRE DE 2025, REFERENCIA DE PAGO NO.34503219, PARA OPERACION CCIAL HOTEL SINDAMANOY - TURNARINO LTDA.</t>
  </si>
  <si>
    <t>REGISTRO FAC.NO. R 1123210677 SERVICIO DE TELEVISION, PERIODO DEL 01 DE OCTUBRE AL 31 DE OCTUBRE DE 2025, REFERENCIA DE PAGO NO.34502799, PARA OPERACION CCIAL HOTEL SINDAMANOY - TURNARINO LTDA.</t>
  </si>
  <si>
    <t>REGISTRO FAC.NO. R 1123210710 SERVICIO DE TELEVISION, PERIODO DEL 01 DE OCTUBRE AL 31 DE OCTUBRE DE 2025, REFERENCIA DE PAGO NO.34503235, PARA OPERACION CCIAL HOTEL SINDAMANOY - TURNARINO LTDA.</t>
  </si>
  <si>
    <t>REGISTRO FAC.NO. R 1123210692 SERVICIO DE TELEVISION, PERIODO DEL 01 DE OCTUBRE AL 31 DE OCTUBRE DE 2025, REFERENCIA DE PAGO NO.34503078, PARA OPERACION CCIAL HOTEL SINDAMANOY - TURNARINO LTDA.</t>
  </si>
  <si>
    <t>REGISTRO FAC.NO. R 1122985890 SERVICIO DE TELEVISION, PERIODO DEL 01 DE OCTUBRE AL 31 DE OCTUBRE DE 2025, REFERENCIA DE PAGO NO.34503417, PARA OPERACION CCIAL HOTEL SINDAMANOY - TURNARINO LTDA.</t>
  </si>
  <si>
    <t>REGISTRO FAC.NO. R 1122985878 SERVICIO DE TELEVISION, PERIODO DEL 01 DE OCTUBRE AL 31 DE OCTUBRE DE 2025, REFERENCIA DE PAGO NO.34503342, PARA OPERACION CCIAL HOTEL SINDAMANOY - TURNARINO LTDA.</t>
  </si>
  <si>
    <t>REGISTRO FAC.NO. R 11268008795 SERVICIO DE TELEVISION, PERIODO DEL 01 DE NOVIEMBRE AL 30 DE NOVIEMBRE DE 2025, REFERENCIA DE PAGO NO.34503219, PARA OPERACION CCIAL HOTEL SINDAMANOY - TURNARINO LTDA.</t>
  </si>
  <si>
    <t>REGISTRO FAC.NO. R 1131047559 SERVICIO DE TELEVISION, PERIODO DEL 01 DE DICIEMBRE AL 30 DE DICIEMBRE DE 2025, REFERENCIA DE PAGO NO.34503219, PARA OPERACION CCIAL HOTEL SINDAMANOY - TURNARINO LTDA.</t>
  </si>
  <si>
    <t>REGISTRO FAC.NO. R 1131047540 SERVICIO DE TELEVISION, PERIODO DEL 01 DE DICIEMBRE AL 30 DE DICIEMBRE DE 2025, REFERENCIA DE PAGO NO.34502799, PARA OPERACION CCIAL HOTEL SINDAMANOY - TURNARINO LTDA.</t>
  </si>
  <si>
    <t>REGISTRO FAC.NO. R 1131047563 SERVICIO DE TELEVISION, PERIODO DEL 01 DE DICIEMBRE AL 30 DE DICIEMBRE DE 2025, REFERENCIA DE PAGO NO.34503235, PARA OPERACION CCIAL HOTEL SINDAMANOY - TURNARINO LTDA.</t>
  </si>
  <si>
    <t>REGISTRO FAC.NO. R 1131047548 SERVICIO DE TELEVISION, PERIODO DEL 01 DE DICIEMBRE AL 30 DE DICIEMBRE DE 2025, REFERENCIA DE PAGO NO.34503078, PARA OPERACION CCIAL HOTEL SINDAMANOY - TURNARINO LTDA.</t>
  </si>
  <si>
    <t>REGISTRO FAC.NO. R 1130821035 SERVICIO DE TELEVISION, PERIODO DEL 01 DE DICIEMBRE AL 30 DE DICIEMBRE DE 2025, REFERENCIA DE PAGO NO.34503417, PARA OPERACION CCIAL HOTEL SINDAMANOY - TURNARINO LTDA.</t>
  </si>
  <si>
    <t>REGISTRO FAC.NO. R 1130821021 SERVICIO DE TELEVISION, PERIODO DEL 01 DE DICIEMBRE AL 30 DE DICIEMBRE DE 2025, REFERENCIA DE PAGO NO.34503342, PARA OPERACION CCIAL HOTEL SINDAMANOY - TURNARINO LTDA.</t>
  </si>
  <si>
    <t>COMPRA DE GAS PARA OPERACION HOTEL MORASURCO SEGUN FACTURA NUMERO31333 DE LA FECHA 7/10/25</t>
  </si>
  <si>
    <t>COMPRA DEGAS PARA OPERACION HOTEL MORASURCO SEGUN FACTURA 35000 DE LA FECHA 12/11/2025</t>
  </si>
  <si>
    <t>COMPRA DE COMESTIBLES PARA OPERACION HOTEL MORASURCO SEGUN FACTURAS ,N°35328 DE LA FECHA 25/11/2025</t>
  </si>
  <si>
    <t>COMPRA DE GAS PARA OPERACION HOTEL MORASURCO SEGUN FACTURAS ,N°38543 DE LA FECHA 12/12/2025</t>
  </si>
  <si>
    <t>COMPRA DE GAS PARA OPERACION HOTEL MORASURCO SEGUN FACTURAS NUMERO41635DE LA FECHA 27/12/2025</t>
  </si>
  <si>
    <t>COMPRA DE GAS PARA OPERACION HOTEL MORASURCO SEGUN FACTURAS NUMERO41634 DE LA FECHA 27/12/2025</t>
  </si>
  <si>
    <t xml:space="preserve">GAS  HOTEL MORASURCO  OCTUBRE -DICIEMBRE 2025 </t>
  </si>
  <si>
    <t>COMPRA DE GAS PARA OPERACION HOTEL SINDAMANOY SEGUN FACTURA NUMERO31522 SEGUN FECHA 14/10/2025</t>
  </si>
  <si>
    <t>COMPRA DE GAS COMESTIBLE PARA OPERACION HOTELSINDAMANOY SEGUN FACTURAS NUMERO 31771Y 31772 DE LA FECHA 21/10/2025</t>
  </si>
  <si>
    <t>COMPRA DE GAS PARA OPERACION HOTELSINDAMANOY SEGUN ,N34688 DE LA FECHA 28/10/2025</t>
  </si>
  <si>
    <t>COMPRA DE GAS PARA OPERACION HOTEL SINDAMANOY SEGUN FACTURA 34932 DE LA FECHA 10/11/2025</t>
  </si>
  <si>
    <t>COMPRA DE GAS PARA OPERACION HOTEL SINDAMANOY SEGUN FACTURAS ,N°38526 DE LA FECHA 11/12/2025</t>
  </si>
  <si>
    <t>COMPRA DE GAS, PARA OPERACION HOTEL SINDAMANOY SEGUN FACTURAS ,N°41670 DE LA FECHA 29/12/2025</t>
  </si>
  <si>
    <t xml:space="preserve">GAS  HOTEL SINDAMANOY   OCTUBRE -DICIEMBRE 2025 </t>
  </si>
  <si>
    <t>REGISTRO LEGALIZACION CAJA MENOR No.0010 REEMBOLSO No.0010GASTOS CAJA MENOR VIGENCIA 2025 SEGUN FACTURA FE 7074 DE LA FECHA 27/10/2025</t>
  </si>
  <si>
    <t>REGISTRO LEGALIZACION CAJA MENOR No.0010 REEMBOLSO No.0010GASTOS CAJA MENOR VIGENCIA 2025 SEGUN FACTURA FE 1193DE LA FECHA 27/10/2025</t>
  </si>
  <si>
    <t>REGISTRO LEGALIZACION CAJA MENOR No.0010 REEMBOLSO No.0010GASTOS CAJA MENOR VIGENCIA 2025 SEGUN FACTURA FE 797 DE LA FECHA 27/10/2025</t>
  </si>
  <si>
    <t>REGISTRO LEGALIZACION CAJA MENOR No.001 REEMBOLSO No.0011GASTOS CAJA MENOR VIGENCIA 2025 SEGUN FACTURA FE884 DE LA FECHA 27/11/2025</t>
  </si>
  <si>
    <t>REGISTRO LEGALIZACION CAJA MENOR No.001 REEMBOLSO No.0011GASTOS CAJA MENOR VIGENCIA 2025 SEGUN FACTURA FE 3002 DE LA FECHA 27/11/2025</t>
  </si>
  <si>
    <t>REGISTRO LEGALIZACION CAJA MENOR No.0012 REEMBOLSO No.0012 GASTOS CAJA MENOR VIGENCIA 2025 SEGUN FACTURA No. 230361 FECHA 31/12/2025</t>
  </si>
  <si>
    <t xml:space="preserve">ACPM  COMBUSTIBLES HOTEL SINDAMANOY </t>
  </si>
  <si>
    <t>REGISTRO FAC.MO.DSHM - 7389 CORRESPONDIENTE A SERVICIOS PRESTADOS COMO APOYO EN EL AREA JURIDICA, ABOGADO PARA APOYAR LA GESTION CONTRACTUAL Y DEMAS ASUNTOS QUE DEBEN SER ATENDIDOS POR LA OFICINA JURIDICA DE LA ENTIDAD, DURANTE EL MES DE CTUBRE DE 2025, OPERACION COMERCIAL HOTEL MORASURCO - TURNARINO LTDA</t>
  </si>
  <si>
    <t>REGISTRO FAC.NO.DSHM - 7393 CORRESPONDIENTE A SERVICIOS PRESTADOS COMO APOYO, INGENIERO DE SISTEMAS, PARA APOYO A LA GESTION PARA LA ASESORIA TECNICA EN SISTEMAS DE COMPUTO, MANTENIMIENTO DE REDES, APOYO TECNICO, MANEJO DE SOFWARE DURANTE EL MES DE OCTUBRE DE 2025-OPERACION COMERCIAL HOTEL MORASURCO - TURNARINO LTDA.</t>
  </si>
  <si>
    <t>REGISTRO FAC.NO.DSHM -7392 CORRESPONDIENTE A SERVICIOS PRESTADOS COMO APOYO EN EL AREA FINANCIERA PARA EL FUNCIONAMIENTO DEL PROCESO DE AUDITORIA A LOS MOVIMIENTOS DIARIOS DE LOS ESTABLECIMIENTOS DENOMINADOS HOTEL MORASURCO Y SINDAMANOY, CORRESPONDIENTE AL MES DE OCTUBRE DE 2025 - TURNARINO LTDA.,</t>
  </si>
  <si>
    <t>REGISTRO FAC.NO.DSHM - 7391 CORRESPONDIENTE A SERVICIOS PRESTADOS COMO APOYO EN EL AREA COMERCIAL, PARA LA PLANEACION, EJECUCACION Y FACTURACION DE LOS CONTRATOS INTERADMINISTRATIVOS DE LA ENTIDAD, DURANTE EL MES DE OCTUBRE DE 2025, OPERACION COMERCIAL HOTEL MORASURCO - TURNARINO LTDA</t>
  </si>
  <si>
    <t>LASSO RIASCOS MARISOL</t>
  </si>
  <si>
    <t>REGISTRO FAC.MO.DSHM - 7396 CORRESPONDIENTE A SERVICIOS PRESTADOS COMO APOYO EN EL AREA ADMNISTRATIVA, PARA APOYO EN LAS DIFERENTES ACTIVIDADES DE LAS AREAS DE GERENCIA, JURIDICA Y TALENTO HUMANO DE LA ENTIDAD, DURANTE EL MES DE OCTUBRE DE 2025, OPERACION COMERCIAL HOTEL MORASURCO - TURNARINO LTDA</t>
  </si>
  <si>
    <t>REGISTRO FAC.NO.DSHM - 7400 CORRESPONDIENTE A SERVICIOS PRESTADOS COMO APOYO PROFESIONAL EN EL AREA DE GESTION DOCUMENTAL DEL ARCHIVO CENTRAL DE LA ENTIDAD, OPERACION COMERCIAL HOTEL MORASURCO - TURNARINO LTDA.</t>
  </si>
  <si>
    <t>REGISTRO FAC.NO.DSHM - 7401 CORRESPONDIENTE A SERVICIOS PRESTADOS COMO APOYO PROFESIONAL EN EL AREA DE GESTION DOCUMENTAL DEL ARCHIVO DE LA ENTIDAD, CORRESPONDIENTE AL MES DE OCTUBRE DE 2025, OPERACION COMERIAL HOTEL MORASURCO - TURNARINO LTDA</t>
  </si>
  <si>
    <t>REGISTRO FAC.NO.DSHM - 7404 CORRESPONDIENTE A SERVICIOS PRESTADOS COMO APOYO A LA GESTION PARA LA EJECUCION DE CUENTAS CORRESPONDIENTES A CONTRATOS INTERADMINISTRATIVOS EN EL AREA COMERCIAL, CORRESPONDIENTE AL MES DE OCTUBRE DE 2025, OPERACION COMERCIAL HOTEL MORASURCO - TURNARINO LTDA,</t>
  </si>
  <si>
    <t>REGISTRO FAC.NO.DSHM - 7405 CORRESPONDIENTE A SERVICIOS PRESTADOS COMO APOYO EN EL AREA COMERCIAL, PLANEACION, EJECUCION Y FACTURACION DE CONTRATOS INTERADMINISTRATIVOS SUSCRITOS CON TURNARINO, CORRESPONDIENTES AL MES DE OCTUBRE DE 2025, OPERACION COMERCIAL HOTEL MORASURCO - TURNARINO LTDA</t>
  </si>
  <si>
    <t>HURTADO BOLAÑOS KAROL ANDREA</t>
  </si>
  <si>
    <t>REGISTRO FAC.NO.DSHM - 7409 CORRESPONDIENTE A SERVICIOS PRESTADOS COMO APOYO PROFESIONAL EN EL AREA FINANCIERA, CONTADOR PUBLICO TESORERIA DE LA ENTIDAD, CORRESPONDIENTE AL MES DE OCTUBRE DE 2025, OPERACION COMERIAL HOTEL MORASURCO - TURNARINO LTDA</t>
  </si>
  <si>
    <t>REGISTRO FAC.NO.DSHM - 7412 CORRESPONDIENTE A SERVICIOS PRESTADOS COMO APOYO SERVICIOS PROFESIONALES PARA EL LEVANTAMIENTO DE INFORMACION DE INVENTARIOS DE ACTIVOS FIJOS, PROCESO DE BAJAS, OPERACION COMERCIAL HOTEL MORASURCO - TURNARINO LTDA.</t>
  </si>
  <si>
    <t>REGISTRO FAC.NO.DSHM - 7413 CORRESPONDIENTE A SERVICIOS PRESTADOS COMO APOYO SERVICIOS PROFESIONALES PARA EL APOYO EN LA EJECUCION, FACTURACION DE LOS CONTRATOS INTERADMINISTRATIVOS SUSCRITOS CON LA ENTIDAD, OPERACION COMERCIAL HOTEL MORASURCO - TURNARINO LTDA.</t>
  </si>
  <si>
    <t>TREJO IMBAQUIN JESUS ALFREDO</t>
  </si>
  <si>
    <t>REGISTRO FAC.NO.DSHM - 7414 CORRESPONDIENTE A SERVICIOS PRESTADOS COMO APOYO SERVICIOS PROFESIONALES PARA EL APOYO EN LA EJECUCION, FACTURACION DE LOS CONTRATOS INTERADMINISTRATIVOS SUSCRITOS CON LA ENTIDAD, OPERACION COMERCIAL HOTEL MORASURCO - TURNARINO LTDA.</t>
  </si>
  <si>
    <t>REGISTRO FAC.NO.DSHM - 7384 CORRESPONDIENTE A APOYO COMO SERVICIOS PROFESIONALES INGENIERO DE SISTEMAS PARA LA ACTUALIZACION DE LA NUEVA LICENCIA A NIVEL DE WIN11 Y LA SINCRONIZACION DE LA MISMA, PARA LOS ESTABLECIMIENTOS DE COMERCIO HOTEL MORASURCO, TURNARINO LTDA.</t>
  </si>
  <si>
    <t>REGISTRO FAC.NO.DSHM - 7483 CORRESPONDIENTE A SERVICIOS PRESTADOS COMO APOYO PROFESIONAL EN EL AREA DE GESTION DOCUMENTAL DEL ARCHIVO CENTRAL DE LA ENTIDAD, CORRESPONDIENTE AL MES DE NOVIEMBRE DE 2025, OPERACION COMERCIAL HOTEL MORASURCO - TURNARINO LTDA.</t>
  </si>
  <si>
    <t>REGISTRO FAC.MO.DSHM - 7488 CORRESPONDIENTE A SERVICIOS PRESTADOS COMO APOYO EN EL AREA JURIDICA, ABOGADO PARA APOYAR LA GESTION CONTRACTUAL Y DEMAS ASUNTOS QUE DEBEN SER ATENDIDOS POR LA OFICINA JURIDICA DE LA ENTIDAD, DURANTE EL MES DE NOVIEMBRE DE 2025, OPERACION COMERCIAL HOTEL MORASURCO - TURNARINO LTDA</t>
  </si>
  <si>
    <t>REGISTRO FAC.NO.DSHM - 7401 CORRESPONDIENTE A SERVICIOS PRESTADOS COMO APOYO PROFESIONAL EN EL AREA DE GESTION DOCUMENTAL DEL ARCHIVO DE LA ENTIDAD, CORRESPONDIENTE AL MES DE NOVIEMBRE DE 2025, OPERACION COMERIAL HOTEL MORASURCO - TURNARINO LTDA</t>
  </si>
  <si>
    <t>REGISTRO FAC.NO.DSHM - 7473 CORRESPONDIENTE A SERVICIOS PRESTADOS COMO APOYO SERVICIOS PROFESIONALES PARA EL APOYO EN LA EJECUCION, FACTURACION DE LOS CONTRATOS INTERADMINISTRATIVOS SUSCRITOS CON LA ENTIDAD, CORRESPONDIENTE AL MES DE NOVIEMBRE DE 2025, OPERACION COMERCIAL HOTEL MORASURCO - TURNARINO LTDA.</t>
  </si>
  <si>
    <t>REGISTRO FAC.NO.DSHM - 7475 CORRESPONDIENTE A SERVICIOS PRESTADOS COMO APOYO EN EL AREA COMERCIAL, PARA LA PLANEACION, EJECUCACION Y FACTURACION DE LOS CONTRATOS INTERADMINISTRATIVOS DE LA ENTIDAD, DURANTE EL MES DE NOVIEMBRE DE 2025, OPERACION COMERCIAL HOTEL MORASURCO - TURNARINO LTDA</t>
  </si>
  <si>
    <t>REGISTRO FAC.NO.DSHM - 7478 CORRESPONDIENTE A SERVICIOS PRESTADOS COMO APOYO EN EL AREA COMERCIAL, PARA LA PLANEACION, EJECUCACION Y FACTURACION DE LOS CONTRATOS INTERADMINISTRATIVOS DE LA ENTIDAD, DURANTE EL MES DE NOVIEMBRE DE 2025, OPERACION COMERCIAL HOTEL MORASURCO - TURNARINO LTDA</t>
  </si>
  <si>
    <t>REGISTRO FAC.NO.DSHM -7476 CORRESPONDIENTE A SERVICIOS PRESTADOS COMO APOYO EN EL AREA FINANCIERA PARA EL FUNCIONAMIENTO DEL PROCESO DE AUDITORIA A LOS MOVIMIENTOS DIARIOS DE LOS ESTABLECIMIENTOS DENOMINADOS HOTEL MORASURCO Y SINDAMANOY, CORRESPONDIENTE AL MES DE NOVIEMBRE DE 2025 - OPERACION COMERCIAL TURNARINO LTDA.,</t>
  </si>
  <si>
    <t>REGISTRO FAC.NO.DSHM - 7477 CORRESPONDIENTE A SERVICIOS PRESTADOS COMO APOYO, INGENIERO DE SISTEMAS, PARA APOYO A LA GESTION PARA LA ASESORIA TECNICA EN SISTEMAS DE COMPUTO, MANTENIMIENTO DE REDES, APOYO TECNICO, MANEJO DE SOFWARE DURANTE EL MES DE NOVIEMBRE DE 2025-OPERACION COMERCIAL HOTEL MORASURCO - TURNARINO LTDA.</t>
  </si>
  <si>
    <t>REGISTRO FAC.MO.DSHM - 7486 CORRESPONDIENTE A SERVICIOS PRESTADOS COMO APOYO EN EL AREA ADMNISTRATIVA, PARA APOYO EN LAS DIFERENTES ACTIVIDADES DE LAS AREAS DE GERENCIA, JURIDICA Y TALENTO HUMANO DE LA ENTIDAD, DURANTE EL MES DE NOVIEMBRE DE 2025, OPERACION COMERCIAL HOTEL MORASURCO - TURNARINO LTDA</t>
  </si>
  <si>
    <t>REGISTRO FAC.MO.DSHM - 7479 CORRESPONDIENTE A SERVICIOS PRESTADOS COMO APOYO EN EL AREA COMERCIAL, PARA LA PLANEACION, EJECUCACION Y FACTURACION DE LOS CONTRATOS INTERADMINISTRATIVOS DE LA ENTIDAD, OPERACION COMERCIAL HOTEL MORASURCO - TURNARINO LTDA</t>
  </si>
  <si>
    <t>REGISTRO FAC.NO.DSHM - 7489 CORRESPONDIENTE A SERVICIOS PRESTADOS COMO APOYO SERVICIOS PROFESIONALES PARA EL APOYO EN LA EJECUCION, FACTURACION DE LOS CONTRATOS INTERADMINISTRATIVOS SUSCRITOS CON LA ENTIDAD, OPERACION COMERCIAL HOTEL MORASURCO - TURNARINO LTDA.</t>
  </si>
  <si>
    <t>REGISTRO FAC.NO.DSHM - 7505 CORRESPONDIENTE A SERVICIOS PRESTADOS COMO APOYO SERVICIOS PROFESIONALES PARA EL LEVANTAMIENTO DE INFORMACION DE INVENTARIOS DE ACTIVOS FIJOS, PROCESO DE BAJAS, OPERACION COMERCIAL HOTEL MORASURCO - TURNARINO LTDA.</t>
  </si>
  <si>
    <t>REGISTRO FAC.NO.DSHM - 7511 CORRESPONDIENTE A SERVICIOS PRESTADOS COMO APOYO PROFESIONAL EN EL AREA FINANCIERA, CONTADOR PUBLICO TESORERIA DE LA ENTIDAD, CORRESPONDIENTE AL MES DE NOVIEMBRE DE 2025, OPERACION COMERIAL HOTEL MORASURCO - TURNARINO LTDA</t>
  </si>
  <si>
    <t>REGISTRO FAC. NO.FE - 4100, CONTRATO DE PRESTACION DE SERVICIOS NO.TN-002-2025 POR PRESTACION DE SERVICIOS PARA CAPACITACION, SOPORTE TECNICO Y ACTUALIZACION PERIODO 2025, EN EL SOFTWARE COMPUCONTA DE CONFORMIDAD CON EL ALCANCE , LAS OBLIGACIONES ESPECIFICAS, CUOTA 5 DE 5, OPERACION CONTABLE HOTEL MORASURCO - TURNARINO LTDA</t>
  </si>
  <si>
    <t>REGISTRO FAC.MO.DSHM - 7539 CORRESPONDIENTE A SERVICIOS PRESTADOS COMO APOYO EN EL AREA JURIDICA, ABOGADO PARA APOYAR LA GESTION CONTRACTUAL Y DEMAS ASUNTOS QUE DEBEN SER ATENDIDOS POR LA OFICINA JURIDICA DE LA ENTIDAD, DURANTE EL MES DE NOVIEMBRE DE 2025, OPERACION COMERCIAL HOTEL MORASURCO - TURNARINO LTD</t>
  </si>
  <si>
    <t>REGISTRO FAC.NO.DSHM - 7540 CORRESPONDIENTE A SERVICIOS PRESTADOS COMO APOYO, INGENIERO DE SISTEMAS, PARA APOYO A LA GESTION PARA LA ASESORIA TECNICA EN SISTEMAS DE COMPUTO, MANTENIMIENTO DE REDES, APOYO TECNICO, MANEJO DE SOFWARE DURANTE EL MES DE DICIEMBRE DE 2025-OPERACION COMERCIAL HOTEL MORASURCO - TURNARINO LTDA.</t>
  </si>
  <si>
    <t>REGISTRO FAC.NO.DSHM - 7541 CORRESPONDIENTE A SERVICIOS PRESTADOS COMO APOYO EN EL AREA FINANCIERA PARA EL FUNCIONAMIENTO DEL PROCESO DE AUDITORIA A LOS MOVIMIENTOS DIARIOS DE LOS ESTABLECIMIENTOS DENOMINADOS HOTEL MORASURCO Y SINDAMANOY, CORRESPONDIENTE AL MES DE DICIEMBRE DE 2025 - OPERACION COMERCIAL TURNARINO LTDA.,</t>
  </si>
  <si>
    <t>REGISTRO FAC.NO.DSHM - 7542 CORRESPONDIENTE A SERVICIOS PRESTADOS COMO APOYO EN EL AREA COMERCIAL, PARA LA PLANEACION, EJECUCACION Y FACTURACION DE LOS CONTRATOS INTERADMINISTRATIVOS DE LA ENTIDAD, DURANTE EL MES DE DICIEMBRE DE 2025, OPERACION COMERCIAL HOTEL MORASURCO - TURNARINO LTDA</t>
  </si>
  <si>
    <t>REGISTRO FAC.MO.DSHM - 7544 CORRESPONDIENTE A SERVICIOS PRESTADOS COMO APOYO EN EL AREA ADMNISTRATIVA, PARA APOYO EN LAS DIFERENTES ACTIVIDADES DE LAS AREAS DE GERENCIA, JURIDICA Y TALENTO HUMANO DE LA ENTIDAD, DURANTE EL MES DE DICIEMBRE DE 2025, OPERACION COMERCIAL HOTEL MORASURCO - TURNARINO LTDA</t>
  </si>
  <si>
    <t>REGISTRO FAC.NO.DSHM - 7546 CORRESPONDIENTE A SERVICIOS PRESTADOS COMO APOYO PROFESIONAL EN EL AREA DE GESTION DOCUMENTAL DEL ARCHIVO DE LA ENTIDAD, CORRESPONDIENTE AL MES DE DICIEMBRE DE 2025, OPERACION COMERIAL HOTEL MORASURCO - TURNARINO LTDA</t>
  </si>
  <si>
    <t>REGISTRO FAC.NO.DSHM - 7547 CORRESPONDIENTE A SERVICIOS PRESTADOS COMO APOYO PROFESIONAL EN EL AREA DE GESTION DOCUMENTAL DEL ARCHIVO CENTRAL DE LA ENTIDAD, CORRESPONDIENTE AL MES DE DICIEMBRE DE 2025, OPERACION COMERCIAL HOTEL MORASURCO - TURNARINO LTDA.</t>
  </si>
  <si>
    <t>REGISTRO FAC.NO.DSHM - 7537 CORRESPONDIENTE A SERVICIOS PRESTADOS COMO APOYO SERVICIOS PROFESIONALES PARA EL APOYO EN LA EJECUCION, FACTURACION DE LOS CONTRATOS INTERADMINISTRATIVOS SUSCRITOS CON LA ENTIDAD, CORRESPONDIENTE AL MES DE DICIEMBRE DE 2025, OPERACION COMERCIAL HOTEL MORASURCO - TURNARINO LTDA.</t>
  </si>
  <si>
    <t>REGISTRO FAC.NO.DSHM - 7538 CORRESPONDIENTE A SERVICIOS PRESTADOS COMO APOYO EN EL AREA COMERCIAL, PARA LA PLANEACION, EJECUCACION Y FACTURACION DE LOS CONTRATOS INTERADMINISTRATIVOS DE LA ENTIDAD, DURANTE EL MES DE DICIEMBRE DE 2025, OPERACION COMERCIAL HOTEL MORASURCO - TURNARINO LTDA</t>
  </si>
  <si>
    <t>REGISTRO FAC.NO.DSHM - 7568 CORRESPONDIENTE A SERVICIOS PRESTADOS COMO APOYO SERVICIOS PROFESIONALES PARA EL LEVANTAMIENTO DE INFORMACION DE INVENTARIOS DE ACTIVOS FIJOS, PROCESO DE BAJAS, OPERACION COMERCIAL HOTEL MORASURCO - TURNARINO LTDA.</t>
  </si>
  <si>
    <t>REGISTRO FAC.NO.DSHM - 7566 CORRESPONDIENTE A SERVICIOS PRESTADOS COMO APOYO SERVICIOS PROFESIONALES PARA EL APOYO EN LA EJECUCION, FACTURACION DE LOS CONTRATOS INTERADMINISTRATIVOS SUSCRITOS CON LA ENTIDAD, OPERACION COMERCIAL HOTEL MORASURCO - TURNARINO LTDA.</t>
  </si>
  <si>
    <t>REGISTRO FAC.MO.DSHM - 7572 CORRESPONDIENTE A SERVICIOS PRESTADOS COMO APOYO EN EL AREA COMERCIAL, PARA LA PLANEACION, EJECUCACION Y FACTURACION DE LOS CONTRATOS INTERADMINISTRATIVOS DE LA ENTIDAD, OPERACION COMERCIAL HOTEL MORASURCO - TURNARINO LTDA</t>
  </si>
  <si>
    <t>CUASQUER CUASQUER DARIO FERNANDO</t>
  </si>
  <si>
    <t>REGISTRO FAC.NO.8677 CORRESPONDE SERVICIOS PROFESIONALES DE CONTADOR PUBLICO, PARA PRESTAR LOS SERVICIOS DE REVISOR FISCAL DURANTE EL MES DE SEPTIEMBRE DE 2025 - ESTABLECIMIENTOS COMERCIALES HOTEL MORASURCO Y HOTEL SINDAMANOY - OPERACION COMERCIAL TURNARINO LTDA</t>
  </si>
  <si>
    <t>REGISTRO FAC.NO.8678 CORRESPONDE SERVICIOS PROFESIONALES DE CONTADOR PUBLICO, PARA PRESTAR LOS SERVICIOS DE REVISOR FISCAL DURANTE EL MES DE OCTUBRE DE 2025 - ESTABLECIMIENTOS COMERCIALES HOTEL MORASURCO Y HOTEL SINDAMANOY - OPERACION COMERCIAL TURNARINO LTDA</t>
  </si>
  <si>
    <t>REGISTRO FAC.NO.8679 CORRESPONDE SERVICIOS PROFESIONALES DE CONTADOR PUBLICO, PARA PRESTAR LOS SERVICIOS DE REVISOR FISCAL DURANTE EL MES DE NOVIEMBRE DE 2025 - ESTABLECIMIENTOS COMERCIALES HOTEL MORASURCO Y HOTEL SINDAMANOY - OPERACION COMERCIAL TURNARINO LTDA</t>
  </si>
  <si>
    <t>REGISTRO FAC.NO.8680 CORRESPONDE SERVICIOS PROFESIONALES DE CONTADOR PUBLICO, PARA PRESTAR LOS SERVICIOS DE REVISOR FISCAL DURANTE EL MES DE DICIEMBRE DE 2025 - ESTABLECIMIENTOS COMERCIALES HOTEL MORASURCO Y HOTEL SINDAMANOY - OPERACION COMERCIAL TURNARINO LTDA</t>
  </si>
  <si>
    <t>REGISTRO FAC.NO.DSHM - 8676 CORRESPONDIENTE A SERVICIOS PRESTADOS COMO APOYO PROFESIONAL EN EL AREA FINANCIERA, CONTADOR PUBLICO TESORERIA DE LA ENTIDAD, CORRESPONDIENTE AL MES DE DICIEMBRE DE 2025, OPERACION COMERIAL HOTEL MORASURCO - TURNARINO LTDA</t>
  </si>
  <si>
    <t>REGISTRO FAC.NO.12992 CORRESPONDE SERVICIOS PROFESIONALES DE CONTADOR PUBLICO, PARA PRESTAR LOS SERVICIOS DE REVISOR FISCAL DURANTE EL MES DE JULIO DE 2025 - ESTABLECIMIENTOS COMERCIALES HOTEL MORASURCO Y HOTEL SINDAMANOY - OPERACION COMERCIAL TURNARINO LTDA</t>
  </si>
  <si>
    <t xml:space="preserve">SERVICIOS PROFESIONALES Y TECNICOS  ADMON -TURNARIÑO </t>
  </si>
  <si>
    <t>REGISTRO FAC.NO.DSHM - 7390 CORRESPONDIENTE A SERVICIOS PRESTADOS COMO APOYO EN EL AREA COMERCIAL, PARA APOYO EN ATENCION DE EVENTOS PRIVADOS DEL HOTEL MORASURCO Y SINDAMANOY, DURANTE EL MES DE OCTUBRE DE 2025, OPERACION COMERCIAL HOTEL MORASURCO - TURNARINO LTDA</t>
  </si>
  <si>
    <t>REGISTRO FAC.MO.DSHM - 7397 CORRESPONDIENTE A SERVICIOS DE TRANSPORTE PARA APOYO EN EL AREA DE SERVICIOS EN EL AREA OPERATIVA Y ADMINISTRATIVA, CORRESPONDIENTE AL MES DE OCTUBRE SEPTIEMBRE DE 2025, OPERACION COMERCIAL HOTEL MORASURCO - TURNARIN0O LTDA</t>
  </si>
  <si>
    <t>REGISTRO FAC.NO.DSHM - 7398 CORRESPONDIENTE A SERVICIOS PRESTADOS COMO APOYO EN EL AREA DE RECEPCION DE LA ENTIDAD, CORRESPONDIENTE AL MES DE OCTUBRE DE 2025, OPERACION COMERCIAL HOTEL MORASURCO - TURNARINO LTDA</t>
  </si>
  <si>
    <t>REGISTRO FAC.NO.DSHM - 7406 CORRESPONDIENTE A SERVICIOS PRESTADOS COMO APOYO A LA GESTION OPERATIVA EN EL AREA DE RECEPCION DE LA ENTIDAD, CORRESPONDIENTE AL MES DE OCTUBRE DE 2025, OPERACION COMERCIAL HOTEL MORASURCO - TURNARINO LTDA.</t>
  </si>
  <si>
    <t>REGISTRO FAC.NO.DSHM - 7407 CORRESPONDIENTE A SERVICIOS PRESTADOS COMO APOYO PROFESIONAL EN EL AREA DE COCINA DE LA ENTIDAD, CORRESPONDIENTE AL MES DE OCTUBRE DE 2025, OPERACION COMERCIAL HOTEL MORASURCO - TURNARINO LTDA.</t>
  </si>
  <si>
    <t>REGISTRO FAC.NO.DSHM - 7481 CORRESPONDIENTE A SERVICIOS PRESTADOS COMO APOYO PROFESIONAL EN EL AREA DE COCINA DE LA ENTIDAD, CORRESPONDIENTE AL MES DE NOVIEMBRE DE 2025, OPERACION COMERCIAL HOTEL MORASURCO - TURNARINO LTDA.</t>
  </si>
  <si>
    <t>REGISTRO FAC.NO.DSHM - 7482 CORRESPONDIENTE A SERVICIOS PRESTADOS COMO APOYO A LA GESTION OPERATIVA EN EL AREA DE RECEPCION DE LA ENTIDAD, CORRESPONDIENTE AL MES DE NOVIEMBRE DE 2025, OPERACION COMERCIAL HOTEL MORASURCO - TURNARINO LTDA.</t>
  </si>
  <si>
    <t>REGISTRO FAC.MO.DSHM - 7480 CORRESPONDIENTE A SERVICIOS DE TRANSPORTE PARA APOYO EN EL AREA DE SERVICIOS EN EL AREA OPERATIVA Y ADMINISTRATIVA, CORRESPONDIENTE AL MES DE NOVIEMBRE DE 2025, OPERACION COMERCIAL HOTEL MORASURCO - TURNARIN0O LTDA</t>
  </si>
  <si>
    <t>REGISTRO FAC.NO.DSHM - 7485 CORRESPONDIENTE A SERVICIOS PRESTADOS COMO APOYO EN LAS ACTIVIDADES DEL AREA DE RECEPCION DE LA ENTIDAD, CORRESPNDIENTE AL MES DE NOVIEMBRE DE 2025, OPERACION COMERCIAL HOTEL MORASURCO - TURNARINO LTDA</t>
  </si>
  <si>
    <t>REGISTRO FAC.NO.DSHM - 7474 CORRESPONDIENTE A SERVICIOS PRESTADOS COMO APOYO EN EL AREA COMERCIAL, PARA APOYO EN ATENCION DE EVENTOS PRIVADOS DEL HOTEL MORASURCO Y SINDAMANOY, DURANTE EL MES DE NOVIEMBRE DE 2025, OPERACION COMERCIAL HOTEL MORASURCO - TURNARINO LTDA</t>
  </si>
  <si>
    <t>REGISTRO FAC.NO.DSHM - 7545 CORRESPONDIENTE A SERVICIOS PRESTADOS COMO APOYO EN LAS ACTIVIDADES DEL AREA DE RECEPCION DE LA ENTIDAD, CORRESPONDIENTE AL MES DE DICIEMBRE DE 2025, OPERACION COMERCIAL HOTEL MORASURCO - TURNARINO LTDA</t>
  </si>
  <si>
    <t>REGISTRO FAC.NO.DSHM - 7548 CORRESPONDIENTE A SERVICIOS PRESTADOS COMO APOYO A LA GESTION OPERATIVA EN EL AREA DE RECEPCION DE LA ENTIDAD, CORRESPONDIENTE AL MES DE DICIEMBRE DE 2025, OPERACION COMERCIAL HOTEL MORASURCO - TURNARINO LTDA.</t>
  </si>
  <si>
    <t>REGISTRO FAC.NO.DSHM - 7549 CORRESPONDIENTE A SERVICIOS PRESTADOS COMO APOYO PROFESIONAL EN EL AREA DE COCINA DE LA ENTIDAD, CORRESPONDIENTE AL MES DE DICIEMBRE DE 2025, OPERACION COMERCIAL HOTEL MORASURCO - TURNARINO LTDA.</t>
  </si>
  <si>
    <t>REGISTRO FAC.MO.DSHM - 7550 CORRESPONDIENTE A SERVICIOS DE TRANSPORTE PARA APOYO EN EL AREA DE SERVICIOS EN EL AREA OPERATIVA Y ADMINISTRATIVA, CORRESPONDIENTE AL MES DE DICIEMBRE DE 2025, OPERACION COMERCIAL HOTEL MORASURCO - TURNARIN0O LTDA</t>
  </si>
  <si>
    <t>REGISTRO FAC.NO.DSHM - 7551 CORRESPONDIENTE A SERVICIOS PRESTADOS COMO APOYO EN EL AREA COMERCIAL, PARA APOYO EN ATENCION DE EVENTOS PRIVADOS DEL HOTEL MORASURCO Y SINDAMANOY, DURANTE EL MES DE DICIEMBRE DE 2025, OPERACION COMERCIAL HOTEL MORASURCO - TURNARINO LTDA</t>
  </si>
  <si>
    <t xml:space="preserve">SERVICIOS PROFESIONALES Y TECNICOS HOTEL MORASURCO </t>
  </si>
  <si>
    <t>JOSA PIANDOY WILSON HARLEY</t>
  </si>
  <si>
    <t>REGISTRO FAC.NO.DSHS - 820 CORRESPONDIENTE A SERVICIOS PRESTADOS COMO APOYO EN EL AREA OPERATIVA, AREA DE SERVICIOS GENERALES DE LA ENTIDAD, CORRESPONDIENTE AL MES DE OCTUBRE DE 2025, OPERACION COMERCIAL HOTEL SINDAMANOY - TURNARINO LTDA.</t>
  </si>
  <si>
    <t>REGISTRO FAC.MO.DSHS - 818 CORRESPONDIENTE A SERVICIOS PRESTADOS COMO APOYO EN EL AREA OPERATIVAS, SERVICIO EN EL AREA DE RECEPCION Y RESTAURANTE, OPERACION COMERCIAL HOTEL SINDAMANOY - TURNARINO LTDA</t>
  </si>
  <si>
    <t>REGISTRO FAC.MO.DSHS - 816 CORRESPONDIENTE A SERVICIOS PRESTADOS COMO APOYO EN EL AREA OPERATIVAS, SERVICIO EN EL AREA DE COCINA, OPERACION COMERCIAL HOTEL SINDAMANOY - TURNARINO LTDA</t>
  </si>
  <si>
    <t>REGISTRO FAC.MO.DSHS - 817 CORRESPONDIENTE A SERVICIOS PRESTADOS COMO APOYO EN EL AREA OPERATIVAS, SERVICIO EN EL AREA DE RECEPCION, OPERACION COMERCIAL HOTEL SINDAMANOY - TURNARINO LTDA</t>
  </si>
  <si>
    <t>REGISTRO FAC.MO.DSHS - 819 CORRESPONDIENTE A SERVICIOS PRESTADOS COMO APOYO EN EL AREA OPERATIVAS, SERVICIO EN EL AREA DE RECEPCION Y RESTAURANTE, OPERACION COMERCIAL HOTEL SINDAMANOY - TURNARINO LTDA</t>
  </si>
  <si>
    <t>REGISTRO FAC.MO.DSHS - 864 CORRESPONDIENTE A SERVICIOS PRESTADOS COMO APOYO EN EL AREA OPERATIVAS, SERVICIO EN EL AREA DE COCINA, CORRESPONDIENTE AL MES DE NOVIEMBRE DE 2025, OPERACION COMERCIAL HOTEL SINDAMANOY - TURNARINO LTDA</t>
  </si>
  <si>
    <t>REGISTRO FAC.MO.DSHS - 865 CORRESPONDIENTE A SERVICIOS PRESTADOS COMO APOYO EN EL AREA OPERATIVAS, SERVICIO EN EL AREA DE RECEPCION, CORRESPONDIENTE AL MES DE NOVIEMBRE DE 2025, OPERACION COMERCIAL HOTEL SINDAMANOY - TURNARINO LTDA</t>
  </si>
  <si>
    <t>REGISTRO FAC.MO.DSHS - 866 CORRESPONDIENTE A SERVICIOS PRESTADOS COMO APOYO EN EL AREA OPERATIVAS, SERVICIO EN EL AREA DE RECEPCION Y RESTAURANTE, DURANTE EL MES DE NOVIEMBRE DE 2025, OPERACION COMERCIAL HOTEL SINDAMANOY - TURNARINO LTDA</t>
  </si>
  <si>
    <t>REGISTRO FAC.NO.DSHS - 867 CORRESPONDIENTE A SERVICIOS PRESTADOS COMO APOYO EN EL AREA OPERATIVA, AREA DE SERVICIOS GENERALES DE LA ENTIDAD, CORRESPONDIENTE AL MES DE NOVIEMBRE DE 2025, OPERACION COMERCIAL HOTEL SINDAMANOY - TURNARINO LTDA.</t>
  </si>
  <si>
    <t>REGISTRO FAC.MO.DSHS - 893 CORRESPONDIENTE A SERVICIOS PRESTADOS COMO APOYO EN EL AREA OPERATIVAS, SERVICIO EN EL AREA DE COCINA, CORRESPONDIENTE AL MES DE DICIEMBRE DE 2025, OPERACION COMERCIAL HOTEL SINDAMANOY - TURNARINO LTDA</t>
  </si>
  <si>
    <t>REGISTRO FAC.MO.DSHS - 894 CORRESPONDIENTE A SERVICIOS PRESTADOS COMO APOYO EN EL AREA OPERATIVAS, SERVICIOS AREA RECEPCION, CORRESPONDIENTE AL MES DE DICIEMBRE DE 2025, OPERACION COMERCIAL HOTEL SINDAMANOY - TURNARINO LTDA</t>
  </si>
  <si>
    <t>REGISTRO FAC.MO.DSHS - 895 CORRESPONDIENTE A SERVICIOS PRESTADOS COMO APOYO EN EL AREA OPERATIVAS, SERVICIO EN EL AREA DE RECEPCION Y RESTAURANTE, DURANTE EL MES DE DICIEMBRE DE 2025, OPERACION COMERCIAL HOTEL SINDAMANOY - TURNARINO LTDA</t>
  </si>
  <si>
    <t>REGISTRO FAC.NO.DSHS - 896 CORRESPONDIENTE A SERVICIOS PRESTADOS COMO APOYO EN EL AREA OPERATIVA, AREA DE SERVICIOS GENERALES DE LA ENTIDAD, CORRESPONDIENTE AL MES DE DICIEMBRE DE 2025, OPERACION COMERCIAL HOTEL SINDAMANOY - TURNARINO LTDA.</t>
  </si>
  <si>
    <t>COMPRA DE ASEO PARA OPERACION HOTEL MORASURCO SEGUN FACTURA NUMERO 71 DE LA FECHA 17/10/2025</t>
  </si>
  <si>
    <t>COMPRA DE PAPELERIA PARA OPERACION HOTEL MORASURCO SEGUN FACTURA NUMERO 947DE LA FECHA 21/10/2025</t>
  </si>
  <si>
    <t>COMPRA DE ASEO Y PAPELERIA PARA OPERACION HOTEL MORASURCO SEGUN FACTURA NUMERO 75 DE LA FECHA 24/10/2025</t>
  </si>
  <si>
    <t>COMPRA DEASEO Y COMESTIBLE PARA OPERACION HOTEL MORASURCO SEGUN FACTURAS ,N° 77 DE LA FECHA 4 /11/2025</t>
  </si>
  <si>
    <t>COMPRA DE ELEMENTO DE ASEO Y DE HABITACIONES CON RELACION A LA ,OPERACION HOTEL MORASURCO, SEGUN FACTURA N°79 DE LA FECHA 18/11/2025</t>
  </si>
  <si>
    <t>COMPRA DE ASEO PARA OPERACION HOTEL MORASURCO SEGUN FACTURA N°83 DE LA FECHA 24/11/2025</t>
  </si>
  <si>
    <t>COMPRA DE COMESTIBLE PARA OPERACION HOTEL MORASURCO SEGUN FACTURA NUMERO 709 DE LA FECHA 2/12/2025</t>
  </si>
  <si>
    <t>COMPRA DE ASEO PARA OPERACION HOTEL MORASURCO SEGUN FACTURAS ,N°92 DE LA FECHA 13/12/2025</t>
  </si>
  <si>
    <t>COMPRA DE ASEO PARA OPERACION HOTEL MORASURCO SEGUN FACTURAS ,N°93 DE LA FECHA 15/12/2025</t>
  </si>
  <si>
    <t>COMPRA DE COMESTIBLES ,,Y ASEO PARA OPERACION HOTEL MORASURCO SEGUN FACTURAS ,N°95 E LA FECHA 22/12/2025</t>
  </si>
  <si>
    <t>REGISTRO LEGALIZACION CAJA MENOR No.001 REEMBOLSO No.0012GASTOS CAJA MENOR VIGENCIA 2025 SEGUN FACTURA 611 DE LA FECHA 29/12/2025</t>
  </si>
  <si>
    <t xml:space="preserve"> UTILES PAPELERIA Y FOTOCOPIAS HM </t>
  </si>
  <si>
    <t>COMPRA DE ELEMENTO DE ASEO Y DE HABITACIONES CON RELACION A LA ,OPERACION HOTELSINDAMANOY SEGUN FACTURA N°80 DE LA FECHA 18/11/2025</t>
  </si>
  <si>
    <t>COMPRA DE COMESTIBLES y ASEO PARA OPERACION HOTEL SINDAMANOY SEGUN FACTURAS ,N°88 DE LA FECHA 6/12/2025</t>
  </si>
  <si>
    <t>INGRESO ORDEN DE COMPRA - Orden de compra Hotel Sindamanoy 2026000001</t>
  </si>
  <si>
    <t>COMPRA DE COMESTIBLES ,,Y ASEO PARA OPERACION HOTEL SINDAMANOY SEGUN FACTURAS ,N°96 E LA FECHA 21/12/2025</t>
  </si>
  <si>
    <t>UTILES PAPELERIA Y FOTOCOPIAS HS</t>
  </si>
  <si>
    <t>REGISTRO RESOLUCION NO.082 CORRESPONDIENTE A LIQUIDACION DEFINITIVA DE PRESTACIONES SOCIALES DE JUNIO 01 DE 2024 A 31 DE OCTUBRE DE 2025, OPERACION COMERCIAL HOTEL HOTEL MORASURCO - TURNARINO LTDA.</t>
  </si>
  <si>
    <t>REGISTRO RESOLUCION NO.089 CORRESPONDIENTE A VACACIONES POR EL PERIODO COMPRENDIDO DEL 01 DE MAYO DE DE 2022 AL 30 DE ABRIL DE 2023 , OPERACION COMERCIAL HOTEL MORASURCO - TURNARINO LTDA.</t>
  </si>
  <si>
    <t>REGISTRO LIQUIDACION DE PRESTACIONES SOCIALES POR EL PERIODO JULIO 11 DE 2025 A DICIEMBRE 31 DE 2025, DISPONIBILIDAD NO.3600 - OPERACION COMERCIAL TURNARINO LTDA</t>
  </si>
  <si>
    <t>REGISTRO LIQUIDACION DE PRESTACIONES SOCIALES POR EL PERIODO ENERO 01 DE 2025 A DICIEMBRE 31 DE 2025, DISPONIBILIDAD NO.3595 - OPERACION COMERCIAL TURNARINO LTDA,</t>
  </si>
  <si>
    <t>REGISTRO LIQUIDACION DE PRESTACIONES SOCIALES POR EL PERIODO ENERO 1 DE 2025 A DICIEMBRE 31 DE 2025, DISPONIBILIDAD NO.3596- OPERACION COMERCIAL TURNARINO LTDA</t>
  </si>
  <si>
    <t>REGISTRO LIQUIDACION DEFINITIVA DE PRESTACIONES SOCIALES POR EL PERIODO SEPTIEMBRE 15 DE 2025 A DICIEMBRE 31 DE 2025, DISPONIBILIDAD No. 3597 - OPERACION COMERCIAL TURNARINO LTDA</t>
  </si>
  <si>
    <t>REGISTRO LIQUIDACION DE PRESTACIONES SOCIALES POR EL PERIODO AGOSTO 01 DE 2025 A DICIEMBRE 31 DE 2024, -COMPROMISO 3598 - OPERACION COMERCIAL TURNARINO LTDA</t>
  </si>
  <si>
    <t>REGISTRO LIQUIDACION DE PRESTACIONES SOCIALES POR EL PERIODO NOVIEMBRE 01 DE 2025 A DICIEMBRE 31 DE 2025, DISPONIBILIDAD NO.3603 , OPERACION COMERCIAL TURNARINO LTDA.- OPERACION COMERCIAL TURNARINO LTDA</t>
  </si>
  <si>
    <t>QUIÑONES ANGULO ANA YULEY</t>
  </si>
  <si>
    <t>REGISTRO LIQUIDACION DE PRESTACIONES SOCIALES POR EL PERIODO MAYO 02 DE 2025 A DICIEMBRE 31 DE 2025, DISPONIBILIDAD NO.3605, OPERACION COMERCIAL TURNARINO LTDA. , OPERACION COMERCIAL TURNARINO LTDA.- OPERACION COMERCIAL TURNARINO LTDA</t>
  </si>
  <si>
    <t>REGISTRO LIQUIDACION DE PRESTACIONES SOCIALES POR EL PERIODO ENERO 01 DE 2025 A DICIEMBRE 31 DE 2025, DISPONIBILIDAD NO.3606, OPERACION COMERCIAL TURNARINO LTDA. , OPERACION COMERCIAL TURNARINO LTDA.- OPERACION COMERCIAL TURNARINO LTDA</t>
  </si>
  <si>
    <t>REGISTRO LIQUIDACION DE PRESTACIONES SOCIALES POR EL PERIODO ENERO 01 DE 2025 A DICIEMBRE 31 DE 2025, DISPONIBILIDAD NO.3608, OPERACION COMERCIAL TURNARINO LTDA. , OPERACION COMERCIAL TURNARINO LTDA.- OPERACION COMERCIAL TURNARINO LTDA</t>
  </si>
  <si>
    <t>RIASCOS PALOMEQUE ROLAND FARID</t>
  </si>
  <si>
    <t>REGISTRO LIQUIDACION DE PRESTACIONES SOCIALES POR EL PERIODO ABRIL 01 DE 2025 A DICIEMBRE 31 DE 2025, DISPONIBILIDAD NO.3623, OPERACION COMERCIAL TURNARINO LTDA..</t>
  </si>
  <si>
    <t>TORRES GOMAJOA JORGE LUIS</t>
  </si>
  <si>
    <t>REGISTRO LIQUIDACION DE PRESTACIONES SOCIALES POR EL PERIODO MAYO 07 DE 2025 A DICIEMBRE 31 DE 2025, DISPONIBILIDAD NO.3624, OPERACION COMERCIAL TURNARINO LTDA..</t>
  </si>
  <si>
    <t>REGISTRO LIQUIDACION DE PRESTACIONES SOCIALES POR EL PERIODO ENERO 01 DE 2025 A DICIEMBRE 31 DE 2025, DISPONIBILIDAD NO.3625, OPERACION COMERCIAL TURNARINO LTDA..</t>
  </si>
  <si>
    <t>REGISTRO LIQUIDACION DE PRESTACIONES SOCIALES POR EL PERIODO ENERO 01 DE 2025 A DICIEMBRE 31 DE 2025, DISPONIBILIDAD NO.3611, OPERACION COMERCIAL TURNARINO LTDA..</t>
  </si>
  <si>
    <t>REGISTRO LIQUIDACION DE PRESTACIONES SOCIALES POR EL PERIODO SEPTIEMBRE 03 DE 2025 A DICIEMBRE 31 DE 2025, DISPONIBILIDAD NO.3614, OPERACION COMERCIAL TURNARINO LTDA.</t>
  </si>
  <si>
    <t>REGISTRO LIQUIDACION DE PRESTACIONES SOCIALES POR EL PERIODO NOVIEMBRE 07 DE 2025 A DICIEMBRE 31 DE 2025, DISPONIBILIDAD NO.3616, OPERACION COMERCIAL TURNARINO LTDA.- OPERACION COMERCIAL TURNARINO LTDA</t>
  </si>
  <si>
    <t>REGISTRO LIQUIDACION DE PRESTACIONES SOCIALES POR EL PERIODO MAYO 02 DE 2025 A DICIEMBRE 31 DE 2025, DISPONIBILIDAD NO.3602, OPERACION COMERCIAL TURNARINO LTDA.- OPERACION COMERCIAL TURNARINO LTDA</t>
  </si>
  <si>
    <t>REGISTRO LIQUIDACION DE PRESTACIONES SOCIALES POR EL PERIODO ENERO 01 DE 2025 A DICIEMBRE 31 DE 2025, DISPONIBILIDAD NO.3617, OPERACION COMERCIAL TURNARINO LTDA.</t>
  </si>
  <si>
    <t>REGISTRO LIQUIDACION DE PRESTACIONES SOCIALES POR EL PERIODO ENERO 01 DE 2025 A DICIEMBRE 31 DE 2025, DISPONIBILIDAD NO.3594 - OPERACION COMERCIAL TURNARINO LTDA,</t>
  </si>
  <si>
    <t>REGISTRO LIQUIDACION DE PRESTACIONES SOCIALES POR EL PERIODO ENERO 01 DE 2025 A DICIEMBRE 31 DE 2025, DISPONIBILIDAD NO.3599 - OPERACION COMERCIAL TURNARINO LTDA</t>
  </si>
  <si>
    <t>REGISTRO LIQUIDACION DE PRESTACIONES SOCIALES POR EL PERIODO MARZO 01 DE 2025 A DICIEMBRE 31 DE 2025, DISPONIBILIDAD NO.3601 , OPERACION COMERCIAL TURNARINO LTDA.- OPERACION COMERCIAL TURNARINO LTDA</t>
  </si>
  <si>
    <t>REGISTRO LIQUIDACION DE PRESTACIONES SOCIALES POR EL PERIODO ENERO 01 DE 2025 A DICIEMBRE 31 DE 2025, DISPONIBILIDAD NO.3604, OPERACION COMERCIAL TURNARINO LTDA. , OPERACION COMERCIAL TURNARINO LTDA.- OPERACION COMERCIAL TURNARINO LTDA</t>
  </si>
  <si>
    <t>REGISTRO LIQUIDACION DE PRESTACIONES SOCIALES POR EL PERIODO ENERO 01 DE 2025 A DICIEMBRE 31 DE 2025, DISPONIBILIDAD NO.3620, OPERACION COMERCIAL TURNARINO LTDA..</t>
  </si>
  <si>
    <t>REGISTRO LIQUIDACION DE PRESTACIONES SOCIALES POR EL PERIODO ENERO 01 DE 2025 A DICIEMBRE 31 DE 2025, DISPONIBILIDAD NO.3621, OPERACION COMERCIAL TURNARINO LTDA..</t>
  </si>
  <si>
    <t>REGISTRO LIQUIDACION DE PRESTACIONES SOCIALES POR EL PERIODO ENERO 01 DE 2025 A DICIEMBRE 31 DE 2025, DISPONIBILIDAD NO.3622, OPERACION COMERCIAL TURNARINO LTDA..</t>
  </si>
  <si>
    <t>ZAMBRANO MATERON CARLOS ALBERTO</t>
  </si>
  <si>
    <t>REGISTRO LIQUIDACION DE PRESTACIONES SOCIALES POR EL PERIODO MARZO 03 DE 2025 A DICIEMBRE 31 DE 2025, DISPONIBILIDAD NO.3626, OPERACION COMERCIAL TURNARINO LTDA..</t>
  </si>
  <si>
    <t>REGISTRO LIQUIDACION DE PRESTACIONES SOCIALES POR EL PERIODO ENERO 01 DE 2025 A DICIEMBRE 31 DE 2025, DISPONIBILIDAD NO.3627, OPERACION COMERCIAL TURNARINO LTDA.</t>
  </si>
  <si>
    <t>REGISTRO LIQUIDACION DE PRESTACIONES SOCIALES POR EL PERIODO ENERO 01 DE 2025 A DICIEMBRE 31 DE 2025, DISPONIBILIDAD NO.3629, OPERACION COMERCIAL TURNARINO LTDA.</t>
  </si>
  <si>
    <t>VALLECILLA TORRES ZOILA</t>
  </si>
  <si>
    <t>REGISTRO LIQUIDACION DE PRESTACIONES SOCIALES POR EL PERIODO MAYO 06 DE 2025 A DICIEMBRE 31 DE 2025, DISPONIBILIDAD NO.3628, OPERACION COMERCIAL TURNARINO LTDA..</t>
  </si>
  <si>
    <t>REGISTRO LIQUIDACION DE PRESTACIONES SOCIALES POR EL PERIODO SEPTIEMBRE 03 DE 2025 A DICIEMBRE 31 DE 2025, DISPONIBILIDAD NO.3610, OPERACION COMERCIAL TURNARINO LTDA..</t>
  </si>
  <si>
    <t>REGISTRO LIQUIDACION DE PRESTACIONES SOCIALES POR EL PERIODO ENERO 01 DE 2025 A DICIEMBRE 31 DE 2025, DISPONIBILIDAD NO.3612, OPERACION COMERCIAL TURNARINO LTDA.</t>
  </si>
  <si>
    <t>PISCAL NARVAEZ MARIA MARIELA</t>
  </si>
  <si>
    <t>REGISTRO LIQUIDACION DE PRESTACIONES SOCIALES POR EL PERIODO MARZO 01 DE 2025 A DICIEMBRE 31 DE 2025, DISPONIBILIDAD NO.3618, OPERACION COMERCIAL TURNARINO LTDA.- OPERACION COMERCIAL TURNARINO LTDA</t>
  </si>
  <si>
    <t>REGISTRO RESOLUCION NO.075 CORRESPONDIENTE A LIQUIDACION DEFINITIVA DE PRESTACIONES SOCIALES DE JUNIO 01 DE 2024 A 09 DE OCTUBRE DE 2025, OPERACION COMERCIAL HOTEL HOTEL SINDAMANOY - TURNARINO LTDA.</t>
  </si>
  <si>
    <t>REGISTRO LIQUIDACION DE PRESTACIONES SOCIALES POR EL PERIODO ENERO 01 DE 2025 A DICIEMBRE 31 DE 2025, DISPONIBILIDAD NO.3607, OPERACION COMERCIAL TURNARINO LTDA. , OPERACION COMERCIAL TURNARINO LTDA.- OPERACION COMERCIAL TURNARINO LTDA</t>
  </si>
  <si>
    <t>REGISTRO LIQUIDACION DE PRESTACIONES SOCIALES POR EL PERIODO ENERO 01 DE 2025 A DICIEMBRE 31 DE 2025, DISPONIBILIDAD NO.3609, OPERACION COMERCIAL TURNARINO LTDA..</t>
  </si>
  <si>
    <t>REGISTRO LIQUIDACION DE PRESTACIONES SOCIALES POR EL PERIODO MARZO 01 DE 2025 A DICIEMBRE 31 DE 2025, DISPONIBILIDAD NO.3619, OPERACION COMERCIAL TURNARINO LTDA.</t>
  </si>
  <si>
    <t>REGISTRO LIQUIDACION DE PRESTACIONES SOCIALES POR EL PERIODO OCTUBRE 14 DE 2025 A DICIEMBRE 31 DE 2025, DISPONIBILIDAD NO.3613, OPERACION COMERCIAL TURNARINO LTDA.</t>
  </si>
  <si>
    <t>REGISTRO LIQUIDACION DE PRESTACIONES SOCIALES POR EL PERIODO ENERO 01 DE 2025 A DICIEMBRE 31 DE 2025, DISPONIBILIDAD NO.3615, OPERACION COMERCIAL TURNARINO LTDA.</t>
  </si>
  <si>
    <t xml:space="preserve"> VACACIONES  TURNARIÑO</t>
  </si>
  <si>
    <t xml:space="preserve">PRIMA DE VACACIONS  MORASURCO </t>
  </si>
  <si>
    <t>IV TRIMESTRE 2025</t>
  </si>
  <si>
    <t>REGISTRO FAC. NO.A-2992 POR CONCEPTO DE SERVICIOS DE INSTALACION DE INTERNET PYMES 40 MEGAS, IP PUBLICA, CORRESPONDE AL MES DE OCTUBRE 01 AL 31 DE 2025 - OPERACION COMERCIAL HOTEL SINDAMANOY - TURNARINO LTDA.</t>
  </si>
  <si>
    <t>REGISTRO FAC. NO.A-3070 POR CONCEPTO DE SERVICIOS DE INSTALACION DE INTERNET PYMES 40 MEGAS, IP PUBLICA, CORRESPONDE AL MES DE NOVIEMBRE 01 AL 30 DE 2025 - OPERACION COMERCIAL HOTEL SINDAMANOY - TURNARINO LTDA.</t>
  </si>
  <si>
    <t>REGISTRO FAC. NO.A-3143 POR CONCEPTO DE SERVICIOS DE INSTALACION DE INTERNET PYMES 40 MEGAS, IP PUBLICA, CORRESPONDE AL MES DE DICIEMBRE 01 AL 30 DE 2025 - OPERACION COMERCIAL HOTEL SINDAMANOY - TURNARINO LTDA.</t>
  </si>
  <si>
    <t>TELEFONOS E INTERNET HS</t>
  </si>
  <si>
    <t>UTILES PAPELERIA Y FOTOCOPIAS HM</t>
  </si>
  <si>
    <t xml:space="preserve">PRIMA  DE VACACIONES -SINDAMANOY </t>
  </si>
  <si>
    <t>ENERGIA HOTEL MORASURCO   ENERO  -  MARZO 2026</t>
  </si>
  <si>
    <t>REGISTRO DE FAC.NO.DEEC-7700548 CODIGO INTERNO CE-215954 PERIODO DEL 21 DE NOVIEMBRE DE 2025 A 22 DE DICIEMBRE DE 2025, REFERENCIA DE PAGO NO.119902873 PARA OPERACIÓN CCIAL HOTEL MORASURCO - TURNARIÑO LTDA.</t>
  </si>
  <si>
    <t>REGISTRO DE FAC.NO.DEEC-8201852 CODIGO INTERNO CE-215954 PERIODO DEL 22 DE DICIEMBRE DE 2025 A 22 DE ENERO DE 2026, REFERENCIA DE PAGO NO.120640520 PARA OPERACIÓN CCIAL HOTEL MORASURCO DE PROPIEDAD DE TURNARIÑO LTDA.</t>
  </si>
  <si>
    <t>REGISTRO DE FAC.NO.DEEC-8784934 CODIGO INTERNO CE-215954 PERIODO DEL 22 DE ENERO DE 2026 A 06 DE MARZO DE 2026, REFERENCIA DE PAGO NO.121526351 PARA OPERACIÓN CCIAL HOTEL MORASURCO DE PROPIEDAD DE TURNARIÑO LTDA.</t>
  </si>
  <si>
    <t>ENERGIA HOTEL SINDAMANOY  -  ENERO A MARZO  2026</t>
  </si>
  <si>
    <t>REGISTRO DE FAC.NO.DEEC-7947081 CODIGO INTERNO CE-1071403 PERIODO DEL 07 DE ENERO DE 2026 A 03 DE FEBRERO DE 2026, REFERENCIA DE PAGO NO.120368820 PARA OPERACIÓN CCIAL HOTEL SINDAMANOY DE PROPIEDAD DE TURNARIÑO LTDA.</t>
  </si>
  <si>
    <t>REGISTRO DE FAC.NO.DEEC-69229906 CODIGO INTERNO CE-1071403 PERIODO DEL 03 DE FEBRERO DE 2026 A 03 DE MARZO DE 2026, REFERENCIA DE PAGO NO.121102299 PARA OPERACIÓN CCIAL HOTEL SINDAMANOY DE PROPIEDAD DE TURNARIÑO LTDA.</t>
  </si>
  <si>
    <t>REGISTRO FAC. 25836614 DEL MES DE ENERO DE 2026, SERVICIO DE SUMINISTRO AGUA PERIODO 02 DE DICIEMB RE DE 2025 A 02 DE ENERO DE 2026, CODIGO 2607 - OPERACION HOTEL MORASURCO - TURNARINO LTDA</t>
  </si>
  <si>
    <t>REGISTRO FAC. 25945808 DEL MES DE FEBRERO DE 2026, SERVICIO DE SUMINISTRO AGUA PERIODO 03 DE ENERO DE 2026 A 02 DE FEBRERO DE 2026, CODIGO 2607 - OPERACION HOTEL MORASURCO - TURNARINO LTDA</t>
  </si>
  <si>
    <t>REGISTRO FAC. 26055056 DEL MES DE MARZO DE 2026, SERVICIO DE SUMINISTRO AGUA PERIODO 03 DE FEBRERO DE 2026 A 03 DE MARZO DE 2026, CODIGO 2607 - OPERACION HOTEL MORASURCO - TURNARINO LTDA</t>
  </si>
  <si>
    <t xml:space="preserve">ACUEDUCTO Y ALCANTARRILLADO ENERO A MARZO DE 2026   HOTEL MORASURCO </t>
  </si>
  <si>
    <t>TELEFONO E INTERNET DE ENERO A MARZO  2026</t>
  </si>
  <si>
    <t>REGISTRO FAC.NO. R 1135596997 SERVICIO DE TELEFONIA E INTERNET, CORRESPONDIENTE AL PERIODO DEL 01 DE ENERO AL 31 DE ENERO DE 2026, REFERENCIA DE PAGO NO.41761038, PARA OPERACION CCIAL HOTEL MORASURCO - TURNARINO LTDA.</t>
  </si>
  <si>
    <t>REGISTRO FAC. NO.A-3218 POR CONCEPTO DE SERVICIOS DE INSTALACION DE INTERNET PYMES 700 MEGAS, IP PUBLICA, CORRESPONDE AL MES DE ENERO 01 AL 31 DE 2026 - OPERACION COMERCIAL HOTEL MORASURCO - TURNARINO LTDA.</t>
  </si>
  <si>
    <t>REGISTRO FACTURA N0. BEC - 498523966 POR CONCEPTO TELEFONIA MOVIL 3128279082, 3128277797 Y 3176582550, PERIODO 27 DE DICIEMBRE DE 2025 A 04 DE ENERO DE 2025, REFERENCIA PARA PAGOS 10432000011 - OPERACION COMERCIAL HOTEL MORASURCO - TURNARINO LTDA.</t>
  </si>
  <si>
    <t>REGISTRO FACTURA N0. BEC - 501679610 POR CONCEPTO TELEFONIA MOVIL 3128279082, 3128277797 Y 3176582550, PERIODO 13 DE ENERO DE 2026 A 12 DE FEBRERO DE 2026, REFERENCIA PARA PAGOS 1010214494 - OPERACION COMERCIAL HOTEL MORASURCO - TURNARINO LTDA.</t>
  </si>
  <si>
    <t>REGISTRO FACTURA N0. BEC - 504169267 POR CONCEPTO TELEFONIA MOVIL 3128279082, 3128277797 Y 3176582550, PERIODO 27 DE ENERO DE 2026 A 26 DE FEBRERO DE 2026, REFERENCIA PARA PAGOS 10432000011 - OPERACION COMERCIAL HOTEL MORASURCO - TURNARINO LTDA.</t>
  </si>
  <si>
    <t>REGISTRO FAC. NO.A-3282 POR CONCEPTO DE SERVICIOS DE INSTALACION DE INTERNET PYMES 700 MEGAS, IP PUBLICA, CORRESPONDE AL MES DE FEBRERO 01 AL 28 DE 2026 - OPERACION COMERCIAL HOTEL MORASURCO - TURNARINO LTDA.</t>
  </si>
  <si>
    <t>REGISTRO FAC.NO. R 1139287657 SERVICIO DE TELEFONIA E INTERNET, CORRESPONDIENTE AL PERIODO DEL 01 DE FEBRERO AL 28 DE FEBRERO DE 2026, REFERENCIA DE PAGO NO.41761038, PARA OPERACION CCIAL HOTEL MORASURCO - TURNARINO LTDA.</t>
  </si>
  <si>
    <t>REGISTRO FACTURA N0. BEC - 507359406 POR CONCEPTO TELEFONIA MOVIL 3128279082, 3128277797 Y 3176582550, PERIODO 13 DE FEBRERO DE 2026 A 12 DE MARZO DE 2026, REFERENCIA PARA PAGOS 1010214494 - OPERACION COMERCIAL HOTEL MORASURCO - TURNARINO LTDA.</t>
  </si>
  <si>
    <t>REGISTRO FAC.NO. R 1142704397 SERVICIO DE TELEFONIA E INTERNET, CORRESPONDIENTE AL PERIODO DEL 01 DE MARZO 01 AL 31 DE MARZO DE 2026, REFERENCIA DE PAGO NO.41761038, PARA OPERACION CCIAL HOTEL MORASURCO - TURNARINO LTDA.</t>
  </si>
  <si>
    <t>PLAN PYME, INTERNET 700 MEGAS DEDICADAS IP PUBLICA MAS SERVICIO DE TV, OPERACION COMERCIAL HOTEL MORASURCO Y HOTEL SINDAMANOY</t>
  </si>
  <si>
    <t>REGISTRO FACTURA N0. BEC - 509861720 POR CONCEPTO TELEFONIA MOVIL 3128279082, 3128277797 Y 3176582550, PERIODO 27 DE FEBRERO DE 2026 A 26 DE MARZO DE 2026, REFERENCIA PARA PAGOS 10432000011 - OPERACION COMERCIAL HOTEL MORASURCO - TURNARINO LTDA.</t>
  </si>
  <si>
    <t>REGISTRO FAC.NO. R 1138303666 SERVICIO DE TELEVISION, PERIODO DEL 01 DE FEBRERO AL 28 DE FEBRERO DE 2026, REFERENCIA DE PAGO NO.34503219, PARA OPERACION CCIAL HOTEL SINDAMANOY - TURNARINO LTDA.</t>
  </si>
  <si>
    <t>REGISTRO FAC.NO. R 1134694411 SERVICIO DE TELEVISION, PERIODO DEL 01 DE ENERO AL 31 DE ENERO DE 2026, REFERENCIA DE PAGO NO.34503235, PARA OPERACION CCIAL HOTEL SINDAMANOY - TURNARINO LTDA.</t>
  </si>
  <si>
    <t>REGISTRO FAC.NO. R 1134490635 SERVICIO DE TELEVISION, PERIODO DEL 01 DE ENERO AL 31 DE ENERO DE 2026, REFERENCIA DE PAGO NO.34503342, PARA OPERACION CCIAL HOTEL SINDAMANOY - TURNARINO LTDA.</t>
  </si>
  <si>
    <t>REGISTRO FAC.NO. R 1134693257 SERVICIO DE TELEVISION, PERIODO DEL 01 DE ENERO AL 31 DE ENERO DE 2026, REFERENCIA DE PAGO NO.34503417, PARA OPERACION CCIAL HOTEL SINDAMANOY - TURNARINO LTDA.</t>
  </si>
  <si>
    <t>REGISTRO FAC.NO. R 1138320574 SERVICIO DE TELEVISION, PERIODO DEL 01 DE FEBRERO AL 28 DE FEBRERO DE 2026, REFERENCIA DE PAGO NO.34502799, PARA OPERACION CCIAL HOTEL SINDAMANOY - TURNARINO LTDA.</t>
  </si>
  <si>
    <t>REGISTRO FAC.NO. R 1138320586 SERVICIO DE TELEVISION, PERIODO DEL 01 DE FEBRERO AL 28 DE FEBRERO DE 2026, REFERENCIA DE PAGO NO.34503078, PARA OPERACION CCIAL HOTEL SINDAMANOY - TURNARINO LTDA.</t>
  </si>
  <si>
    <t>REGISTRO FAC.NO. R 1138319477 SERVICIO DE TELEVISION, PERIODO DEL 01 DE FEBRERO AL 28 DE FEBRERO DE 2026, REFERENCIA DE PAGO NO.34503417, PARA OPERACION CCIAL HOTEL SINDAMANOY - TURNARINO LTDA.</t>
  </si>
  <si>
    <t>REGISTRO FAC.NO. R 1138320592 SERVICIO DE TELEVISION, PERIODO DEL 01 DE FEBRERO AL 28 DE FEBRERO DE 2026, REFERENCIA DE PAGO NO.34503235, PARA OPERACION CCIAL HOTEL SINDAMANOY - TURNARINO LTDA.</t>
  </si>
  <si>
    <t>REGISTRO FAC.NO. R 1138146970 SERVICIO DE TELEVISION, PERIODO DEL 01 DE FEBRERO AL 28 DE FEBRERO DE 2026, REFERENCIA DE PAGO NO.34503342, PARA OPERACION CCIAL HOTEL SINDAMANOY - TURNARINO LTDA.</t>
  </si>
  <si>
    <t>REGISTRO FAC.NO. R 1141969574 SERVICIO DE TELEVISION, PERIODO DEL 01 DE MARZO AL 31 DE MARZO DE 2026, REFERENCIA DE PAGO NO.34503078, PARA OPERACION CCIAL HOTEL SINDAMANOY - TURNARINO LTDA.</t>
  </si>
  <si>
    <t>REGISTRO FAC.NO. R 1141965558 SERVICIO DE TELEVISION, PERIODO DEL 01 DE MARZO AL 31 DE MARZO DE 2026, REFERENCIA DE PAGO NO.34502799, PARA OPERACION CCIAL HOTEL SINDAMANOY - TURNARINO LTDA.</t>
  </si>
  <si>
    <t>REGISTRO FAC.NO. R 1141969586 SERVICIO DE TELEVISION, PERIODO DEL 01 DE MARZO AL 31 DE MARZO DE 2026, REFERENCIA DE PAGO NO.34503235, PARA OPERACION CCIAL HOTEL SINDAMANOY - TURNARINO LTDA.</t>
  </si>
  <si>
    <t>REGISTRO FAC.NO. R 1141798517 SERVICIO DE TELEVISION, PERIODO DEL 01 DE MARZO AL 31 DE MARZO DE 2026, REFERENCIA DE PAGO NO.34503342, PARA OPERACION CCIAL HOTEL SINDAMANOY - TURNARINO LTDA.</t>
  </si>
  <si>
    <t>REGISTRO FAC.NO. R 1141968312 SERVICIO DE TELEVISION, PERIODO DEL 01 DE MARZO AL 31 DE MARZO DE 2026, REFERENCIA DE PAGO NO.34503417, PARA OPERACION CCIAL HOTEL SINDAMANOY - TURNARINO LTDA.</t>
  </si>
  <si>
    <t>REGISTRO FAC.NO. R 1141951229 SERVICIO DE TELEVISION, PERIODO DEL 01 DE MARZO AL 31 DE MARZO DE 2026, REFERENCIA DE PAGO NO.34503219, PARA OPERACION CCIAL HOTEL SINDAMANOY - TURNARINO LTDA.</t>
  </si>
  <si>
    <t>COMPRA DE GAS PROPANO PARA OPERACION CI SEGUN FACTURA No PAST-42053 FECHA 15/01/2026</t>
  </si>
  <si>
    <t>COMPRA DE GAS PROPANO PARA OPERACION CI SEGUN FACTURA No PAST-45689 FECHA 05/02/2026</t>
  </si>
  <si>
    <t>COMPRA DE GAS PROPANO PARA OPERACION HM SEGUN FACTURA No PAST-50294 FECHA 19/03/2026</t>
  </si>
  <si>
    <t>COMPRA DE GAS PROPANO PARA OPERACION CI SEGUN FACTURA No PAST-46355</t>
  </si>
  <si>
    <t>COMPRA DE GAS PROPANO PARA OPERACION CI SEGUN FACTURA No PAST- 49672 FECHA 05/03/2026</t>
  </si>
  <si>
    <t>GAS HOTEL SINDAMANOY ENERO  MARZO 2026</t>
  </si>
  <si>
    <t xml:space="preserve">GAS  HOTEL MORASURCO    ENERO - MARZO 2026  </t>
  </si>
  <si>
    <t>COMPRA DE GAS PARA OPERACION HS SEGUN FACTURA No PAST-41854 FECHA 02/01/2026</t>
  </si>
  <si>
    <t>COMPRA DE GAS PARA OPERACION HS SEGUN FACTURA No PAST-41905 FECHA 09/01/2026</t>
  </si>
  <si>
    <t>COMPRA DE GAS PROPANO PARA OPERACION HS SEGUN FACTURA No PAST-41973 FECHA 13/01/2026</t>
  </si>
  <si>
    <t>COMPRA DE GAS PROPANO PARA OPERACION HS SEGUN FACTURA No PAST-42196 FECHA 19/01/2026</t>
  </si>
  <si>
    <t>COMPRA DE GAS OPERACION HS SEGUN FACTURA No PAST-45654 DE LA FECHA 04/02/2025</t>
  </si>
  <si>
    <t>COMPRA DE GAS PROPANO PARA OPERACION HS SEGUN FACTURA No PAST-46121 FECHA 16/02/2026</t>
  </si>
  <si>
    <t>COMPRA DE GAS PROPANO OPERACION HS SEGUN FACTURA No PAST-49622 FECHA 02/03/2026</t>
  </si>
  <si>
    <t>COMPRA DE GAS PROPANO OPERACION HS SEGUN FACTURA No PAST-50142 FECHA 16/03/2026</t>
  </si>
  <si>
    <t>COMPRA DE GAS PROPANO PARA OPERACION CI SEGUN FACTURA No PAST-50683 FECHA 31/03/2026</t>
  </si>
  <si>
    <t>LEGALIZACION FIESTA SAN SILVESTRE DICIEMBRE 2024, SEGUN FACTURA NUMERO ELEC 1260, CYLL013-208767, DSHS, 1023,1022,1020,1019,1021</t>
  </si>
  <si>
    <t>RUIZ PORTILLO HAMILTON GIRALDO</t>
  </si>
  <si>
    <t>REGISTRO LEGALIZACION CAJA MENOR No.01 REEMBOLSO No.01 GASTOS CAJA MENOR VIGENCIA 2026 SEGUN FACTURA No. CYLO13-220020 FECHA 31/01/2026</t>
  </si>
  <si>
    <t>REGISTRO LEGALIZACION CAJA MENOR No.03 REEMBOLSO No.03 GASTOS CAJA MENOR VIGENCIA 2026 SEGUN FACTURA No. 43F-957820</t>
  </si>
  <si>
    <t>REGISTRO LEGALIZACION CAJA MENOR No.03 REEMBOLSO No.03 GASTOS CAJA MENOR VIGENCIA 2026 SEGUN FACTURA No. CYLO13-280018</t>
  </si>
  <si>
    <t>ROSERO ARGOTY OSWALDO OMAR</t>
  </si>
  <si>
    <t>REGISTRO FAC.NO.DSHM - 7700 CORRESPONDIENTE A SERVICIOS PRESTADOS COMO APOYO SERVICIOS PROFESIONALES PARA EL LEVANTAMIENTO DE INFORMACION DE INVENTARIOS DE ACTIVOS FIJOS, PROCESO DE BAJAS, OPERACION COMERCIAL HOTEL MORASURCO - TURNARINO LTDA.</t>
  </si>
  <si>
    <t>REGISTRO FAC. NO.FE - 4149, CONTRATO DE PRESTACION DE SERVICIOS NO.TN-001-2026 POR PRESTACION DE SERVICIOS PARA CAPACITACION, SOPORTE TECNICO Y ACTUALIZACION PERIODO 2025, EN EL SOFTWARE COMPUCONTA DE CONFORMIDAD CON EL ALCANCE , LAS OBLIGACIONES ESPECIFICAS, CUOTA 1 DE 12, OPERACION CONTABLE HOTEL MORASURCO - TURNARINO LTDA</t>
  </si>
  <si>
    <t>REGISTRO FAC.NO.DSHM - 7830 CORRESPONDIENTE A SERVICIOS PRESTADOS COMO APOYO PROFESIONAL EN EL AREA DE GESTION DOCUMENTAL DEL ARCHIVO CENTRAL DE LA ENTIDAD, CORRESPONDIENTE AL MES DE MARZO DE 2026, OPERACION COMERCIAL HOTEL MORASURCO - TURNARINO LTDA</t>
  </si>
  <si>
    <t>REGISTRO FAC.MO.DSHM - 7875 CORRESPONDIENTE A SERVICIOS PRESTADOS COMO APOYO EN EL AREA ADMNISTRATIVA, PARA APOYO EN LAS DIFERENTES ACTIVIDADES DE LAS AREAS DE GERENCIA, JURIDICA Y TALENTO HUMANO DE LA ENTIDAD, DURANTE EL MES DE MARZO DE 2026, OPERACION COMERCIAL HOTEL MORASURCO - TURNARINO LTDA</t>
  </si>
  <si>
    <t>REGISTRO FAC.MO.DSHM - 7827 CORRESPONDIENTE A SERVICIOS PRESTADOS COMO APOYO EN EL AREA JURIDICA, ABOGADO PARA APOYAR LA GESTION CONTRACTUAL Y DEMAS ASUNTOS QUE DEBEN SER ATENDIDOS POR LA OFICINA JURIDICA DE LA ENTIDAD, DURANTE EL MES DE MARZO DE 2026, OPERACION COMERCIAL HOTEL MORASURCO - TURNARINO LTDA</t>
  </si>
  <si>
    <t>REGISTRO FAC.NO.DSHM - 7824 CORRESPONDIENTE A SERVICIOS PRESTADOS COMO APOYO, INGENIERO DE SISTEMAS, PARA APOYO A LA GESTION PARA LA ASESORIA TECNICA EN SISTEMAS DE COMPUTO, MANTENIMIENTO DE REDES, APOYO TECNICO, MANEJO DE SOFWARE DURANTE EL MES DE MARZO DE 2026-OPERACION COMERCIAL HOTEL MORASURCO - TURNARINO LTDA.</t>
  </si>
  <si>
    <t>REGISTRO FAC.NO.DSHM - 7823 CORRESPONDIENTE A SERVICIOS PRESTADOS COMO APOYO PROFESIONAL EN EL AREA DE GESTION DOCUMENTAL DEL ARCHIVO CENTRAL DE LA ENTIDAD, CORRESPONDIENTE AL MES DE MARZO DE 2026, OPERACION COMERIAL HOTEL MORASURCO - TURNARINO LTDA</t>
  </si>
  <si>
    <t>REGISTRO FAC.NO.DSHM - 7821 CORRESPONDIENTE A SERVICIOS PRESTADOS COMO APOYO EN LA GESTION DE LA DIRECCION FINANCIERA, PARA APOYO EN LOS ASPECTOS FINANCIEROS CONTABLES Y PRESUPUESTALES Y DE ADMINISTRACION DE CARTERA OPERACION COMERCIAL HOTEL MORASURCO Y SINDAMANOY, DURANTE EL MES DE MARZO DE 2026, OPERACION COMERCIAL HOTEL MORASURCO - TURNARINO LTDA</t>
  </si>
  <si>
    <t>REGISTRO FAC.NO.DSHM - 7818 CORRESPONDIENTE A SERVICIOS PRESTADOS COMO APOYO EN LA GESTION DE LA DIRECCION FINANCIERA, PARA APOYO EN LOS ASPECTOS FINANCIEROS CONTABLES Y PRESUPUESTALES Y DE ADMINISTRACION DE CARTERA OPERACION COMERCIAL HOTEL MORASURCO Y SINDAMANOY, DURANTE EL MES DE MARZO DE 2026, OPERACION COMERCIAL HOTEL MORASURCO - TURNARINO LTDA</t>
  </si>
  <si>
    <t>REGISTRO FAC.NO.DSHM - 7833 CORRESPONDIENTE A APOYO A LA GESTION PARA PUBLICITAR LOS ESTABLECIMIENTOS COMERCIALES DE LA ENTIDAD, DISENAR MATERIAL PROMOCIONAL INSTITUCIONAL Y EJECUTAR PLANES DE MEDIO Y MERCADEO DE LOS ESTABLECIMIENTOS DE COMERCIO, HOTELES MORASURCO Y SINDAMANOY, CORRESPONDIENTE AL MES DE MARZO DE 2026 - OPERACION COMERCIAL TURNARINO LTDA.</t>
  </si>
  <si>
    <t>GUEVARA ROSERO FRANCISCO EDUARDO</t>
  </si>
  <si>
    <t>REGISTRO FAC. NO.FE - 4218, CONTRATO DE PRESTACION DE SERVICIOS NO.TN-001-2026 POR PRESTACION DE SERVICIOS PARA CAPACITACION, SOPORTE TECNICO Y ACTUALIZACION PERIODO 2025, EN EL SOFTWARE COMPUCONTA DE CONFORMIDAD CON EL ALCANCE , LAS OBLIGACIONES ESPECIFICAS, CUOTA 3 DE 12, OPERACION CONTABLE HOTEL MORASURCO - TURNARINO LTDA</t>
  </si>
  <si>
    <t xml:space="preserve">SERVICIOS PROFESIONALES Y TECNICOS HOTEL  SINDAMANOY </t>
  </si>
  <si>
    <t>REGISTRO FAC.NO.DSHS - 1039 CORRESPONDIENTE A SERVICIOS PRESTADOS COMO APOYO EN EL AREA OPERATIVAS, SERVICIOS EN EL AREA DE COCINA, OPERACION COMERCIAL HOTEL SINDAMANOY - TURNARINO LTDA</t>
  </si>
  <si>
    <t>REGISTRO LEGALIZACION CAJA MENOR No.01 REEMBOLSO No.01 GASTOS CAJA MENOR VIGENCIA 2026 SEGUN FACTURA No. 0042 FECHA 31/01/2026</t>
  </si>
  <si>
    <t>COMPRA DE TALONARIOS OTRAS VENTAS OPERACION HM SEGUN FACTURA No GRAF-988 FECHA 20/01/2026</t>
  </si>
  <si>
    <t>COMPRA DE ELEMENTOS DE ASEO, LIMPIEZA, DESECHABLES Y SUMINISTROS PARA OPERACION CI SEGUN FACTURA No FEDF-3 FECHA 23/01/2026</t>
  </si>
  <si>
    <t>COMPRA DE PAPELERIA PARA OPERACION HS SEGUN FACTURA No CRE-100385 FECHA 06/02/2026</t>
  </si>
  <si>
    <t>GUERRA SANCHEZ CARLOS ARTEMIO</t>
  </si>
  <si>
    <t>COMPRA DE MATERIALES E INSUMOS PARA ARREGLO HM SEGUN FACTURA No FVE-99217 FECHA 13/03/2026</t>
  </si>
  <si>
    <t>COMPRA DE PAPELERIA OPERACION CI SEGUN FACTURA No CRE-102317 FECHA 24/03/2026</t>
  </si>
  <si>
    <t>COMPRA DE PAPELERIA OPERACION CI SEGUN FACTURA No CRE-102481 FECHA 24/03/2026</t>
  </si>
  <si>
    <t>COMPRA DE PAPELERIA PARA OPERACION CI SEGUN FACTURA No CRE-102632 FECHA 31/03/2026</t>
  </si>
  <si>
    <t>COMPRA DE ELEMENTOS DE ASEO, SUMINISTROS Y PAPELERIA OPERACION HS SEGUN FACTURA No FEDF-4 FECHA 18/01/2026</t>
  </si>
  <si>
    <t>COMPRA DE TALONARIOS PARA OPERACION HS SEGUN FACTURA No GRAF-992 FECHA 31/01/2026</t>
  </si>
  <si>
    <t>COMPRA DE FRUVER, COMESTIBLES, DESECHABLES PRODUCTOS DE ASEO Y MATERIALES DE MANTENIMIENTO OPERACION HS SEGUN FACTURA No FE-7744 FECHA 19/03/2026</t>
  </si>
  <si>
    <t>CHURTA GOMEZ SEGUNDO ADALBERTO</t>
  </si>
  <si>
    <t>COMPRA DE FRUVER, COMESTIBLES, DESECHABLES, PAPELERIA OPERACION HS SEGUN FACTURA No FE-7782 FECHA 24/03/2026</t>
  </si>
  <si>
    <t>Prima de vacaciones Administrativos Turnariño</t>
  </si>
  <si>
    <t>REGISTRO LIQUIDACION DE PRESTACIONES SOCIALES POR EL PERIODO JUNIO 01 DE 2024 A DICIEMBRE 31 DE 2024, DISPONIBILIDAD NO.0141 VACACIONES, OPERACION COMERCIAL TURNARINO LTDA.</t>
  </si>
  <si>
    <t>LIQUIDACION PRESTACIONES SOCIALES, PERIODO COMPRENDIDO DEL 01 DE JUNIO AL 31 DE DICIEMBRE DE 2024 SEGUN RESOLUCION NUMERO 011 DEL 13 DE FEBRERO DE 2026</t>
  </si>
  <si>
    <t>REGISTRO LIQUIDACION DE PRESTACIONES SOCIALES POR EL PERIODO JUNIO 01 DE 2024 A DICIEMBRE 31 DE 2024, DISPONIBILIDAD NO.0230 VACACIONES, OPERACION COMERCIAL TURNARINO LTDA.</t>
  </si>
  <si>
    <t>REGISTRO LIQUIDACION DE PRESTACIONES SOCIALES POR EL PERIODO JUNIO 01 DE 2024 A DICIEMBRE 31 DE 2024, DISPONIBILIDAD NO.0241 VACACIONES, OPERACION COMERCIAL TURNARINO LTDA.</t>
  </si>
  <si>
    <t>LIQUIDACION PRESTACIONES SOCIALES, PERIODO COMPRENDIDO DEL 20 DE ENERO AL 31 DE ENERO DE 2026 SEGUN RESOLUCION NUMERO 026 DEL 27 DE FEBRERO 2026</t>
  </si>
  <si>
    <t>Vacaciones Administrativos Turnariño</t>
  </si>
  <si>
    <t>REGISTRO LIQUIDACION DE PRESTACIONES SOCIALES POR EL PERIODO ENERO 01 DE 2024 A DICIEMBRE 31 DE 2024, DISPONIBILIDAD NO.0140 VACACIONES, OPERACION COMERCIAL TURNARINO LTDA.</t>
  </si>
  <si>
    <t>REGISTRO LIQUIDACION DE PRESTACIONES SOCIALES POR EL PERIODO JUNIO 01 DE 2024 A DICIEMBRE 31 DE 2024, DISPONIBILIDAD NO.0238 VACACIONES, OPERACION COMERCIAL TURNARINO LTDA.</t>
  </si>
  <si>
    <t>REGISTRO LIQUIDACION DE PRESTACIONES SOCIALES POR EL PERIODO JUNIO 01 DE 2024 A DICIEMBRE 31 DE 2024, DISPONIBILIDAD NO.0233 VACACIONES, OPERACION COMERCIAL TURNARINO LTDA.</t>
  </si>
  <si>
    <t>REGISTRO LIQUIDACION DE PRESTACIONES SOCIALES POR EL PERIODO JUNIO 01 DE 2024 A DICIEMBRE 31 DE 2024, DISPONIBILIDAD NO.0234 VACACIONES, OPERACION COMERCIAL TURNARINO LTDA.</t>
  </si>
  <si>
    <t>REGISTRO LIQUIDACION DE PRESTACIONES SOCIALES POR EL PERIODO JUNIO 01 DE 2024 A DICIEMBRE 31 DE 2024, DISPONIBILIDAD NO.0239 VACACIONES, OPERACION COMERCIAL TURNARINO LTDA.</t>
  </si>
  <si>
    <t>REGISTRO LIQUIDACION DE PRESTACIONES SOCIALES POR EL PERIODO ENERO 01 DE 2026 A ENERO 31 DE 2026, RESOLUCION No.025, OPERACION COMERCIAL TURNARINO LTDA.</t>
  </si>
  <si>
    <t>REGISTRO LIQUIDACION DE PRESTACIONES SOCIALES POR EL PERIODO JUNIO 01 DE 2024 A DICIEMBRE 31 DE 2024, DISPONIBILIDAD NO.0235 VACACIONES, OPERACION COMERCIAL TURNARINO LTDA.</t>
  </si>
  <si>
    <t>REGISTRO LIQUIDACION DE PRESTACIONES SOCIALES POR EL PERIODO JUNIO 01 DE 2024 A DICIEMBRE 31 DE 2024, DISPONIBILIDAD NO.0236 VACACIONES, OPERACION COMERCIAL TURNARINO LTDA.</t>
  </si>
  <si>
    <t>REGISTRO LIQUIDACION DE PRESTACIONES SOCIALES POR EL PERIODO JUNIO 01 DE 2024 A DICIEMBRE 31 DE 2024, DISPONIBILIDAD NO.0237 VACACIONES, OPERACION COMERCIAL TURNARINO LTDA.</t>
  </si>
  <si>
    <t xml:space="preserve">IV TRIMESTRE 2025 </t>
  </si>
  <si>
    <t>I TRIMESTRE 2026</t>
  </si>
  <si>
    <t>TELEFONO E INTERNET DE   ENERO A MARZO  2026</t>
  </si>
  <si>
    <t>REGISTRO ACUERDO NO.002-2025 CORRESPONDIENTE A COMISION DE SERVICIOS POR PARTICIPACION EN LA 45 VITRINA TURISTICA ANATO 2026, OPERACION COMERCIAL TURNARINO LTDA.</t>
  </si>
  <si>
    <t>REGISTRO ACUERDO NO.011-2026 CORRESPONDIENTE A COMISION DE SERVICIOS POR PARTICIPACION EN LA 45 VITRINA TURISTICA ANATO 2026, OPERACION COMERCIAL TURNARINO LTDA.</t>
  </si>
  <si>
    <t>REGISTRO ACUERDO NO.012-2026 CORRESPONDIENTE A COMISION DE SERVICIOS POR PARTICIPACION EN LA 45 VITRINA TURISTICA ANATO 2026, OPERACION COMERCIAL TURNARINO LTDA.</t>
  </si>
  <si>
    <t>REGISTRO FAC.MO.DSHM - 7686 CORRESPONDIENTE A SERVICIOS PRESTADOS COMO APOYO EN EL AREA ADMNISTRATIVA, PARA APOYO EN LAS DIFERENTES ACTIVIDADES DE LAS AREAS DE GERENCIA, JURIDICA Y TALENTO HUMANO DE LA ENTIDAD, DURANTE EL MES DE ENERO DE 2026, OPERACION COMERCIAL HOTEL MORASURCO - TURNARINO LTDA</t>
  </si>
  <si>
    <t>REGISTRO FAC.NO.DSHM - 7695 CORRESPONDIENTE A SERVICIOS PRESTADOS COMO APOYO EN LA GESTION DE LA DIRECCION FINANCIERA, PARA APOYO EN LOS ASPECTOS FINANCIEROS CONTABLES Y PRESUPUESTALES Y DE ADMINISTRACION DE CARTERA OPERACION COMERCIAL HOTEL MORASURCO Y SINDAMANOY, DURANTE EL MES DE ENERO DE 2026, OPERACION COMERCIAL HOTEL MORASURCO - TURNARINO LTDA</t>
  </si>
  <si>
    <t>REGISTRO FAC.NO.DSHM - 7694 CORRESPONDIENTE A SERVICIOS PRESTADOS COMO APOYO PROFESIONAL EN EL AREA DE GESTION DOCUMENTAL DEL ARCHIVO CENTRAL DE LA ENTIDAD, CORRESPONDIENTE AL MES DE ENERO DE 2026, OPERACION COMERIAL HOTEL MORASURCO - TURNARINO LTDA</t>
  </si>
  <si>
    <t>REGISTRO FAC.MO.DSHM - 7697 CORRESPONDIENTE A SERVICIOS PRESTADOS COMO APOYO EN EL AREA JURIDICA, ABOGADO PARA APOYAR LA GESTION CONTRACTUAL Y DEMAS ASUNTOS QUE DEBEN SER ATENDIDOS POR LA OFICINA JURIDICA DE LA ENTIDAD, DURANTE EL MES DE ENERO DE 2026, OPERACION COMERCIAL HOTEL MORASURCO - TURNARINO LTDA</t>
  </si>
  <si>
    <t>REGISTRO FAC.NO.DSHM - 7688 CORRESPONDIENTE A SERVICIOS PRESTADOS COMO APOYO SERVICIOS PROFESIONALES PARA EL LEVANTAMIENTO DE INFORMACION DE INVENTARIOS DE ACTIVOS FIJOS, PROCESO DE BAJAS, OPERACION COMERCIAL HOTEL MORASURCO - TURNARINO LTDA.</t>
  </si>
  <si>
    <t>REGISTRO FAC.NO.DSHM - 7690 CORRESPONDIENTE A SERVICIOS PRESTADOS COMO APOYO SERVICIOS PROFESIONALES PARA EL APOYO EN LA EJECUCION, FACTURACION DE LOS CONTRATOS INTERADMINISTRATIVOS SUSCRITOS CON LA ENTIDAD, OPERACION COMERCIAL HOTEL MORASURCO - TURNARINO LTDA.</t>
  </si>
  <si>
    <t>REGISTRO FAC.NO.DSHM - 7702 CORRESPONDIENTE A SERVICIOS PRESTADOS COMO APOYO PROFESIONAL EN EL AREA DE GESTION DOCUMENTAL DEL ARCHIVO CENTRAL DE LA ENTIDAD, CORRESPONDIENTE AL MES DE ENERO DE 2026, OPERACION COMERCIAL HOTEL MORASURCO - TURNARINO LTDA.</t>
  </si>
  <si>
    <t>REGISTRO FAC.NO.DSHM - 7703 CORRESPONDIENTE A SERVICIOS PRESTADOS COMO APOYO SERVICIOS PROFESIONALES PARA EL APOYO EN LA EJECUCION, FACTURACION DE LOS CONTRATOS INTERADMINISTRATIVOS SUSCRITOS CON LA ENTIDAD, CORRESPONDIENTE AL MES DE ENERO DE 2026, OPERACION COMERCIAL HOTEL MORASURCO - TURNARINO LTDA.</t>
  </si>
  <si>
    <t>REGISTRO FAC.NO.DSHM - 7704 CORRESPONDIENTE A SERVICIOS PRESTADOS COMO APOYO, INGENIERO DE SISTEMAS, PARA APOYO A LA GESTION PARA LA ASESORIA TECNICA EN SISTEMAS DE COMPUTO, MANTENIMIENTO DE REDES, APOYO TECNICO, MANEJO DE SOFWARE DURANTE EL MES DE ENERO DE 2026-OPERACION COMERCIAL HOTEL MORASURCO - TURNARINO LTDA.</t>
  </si>
  <si>
    <t>REGISTRO FAC.NO.DSHM - 7701 CORRESPONDIENTE A SERVICIOS PRESTADOS COMO APOYO SERVICIOS PROFESIONALES PARA EL APOYO EN LA EJECUCION, FACTURACION DE LOS CONTRATOS INTERADMINISTRATIVOS SUSCRITOS CON LA ENTIDAD, OPERACION COMERCIAL HOTEL MORASURCO - TURNARINO LTDA.</t>
  </si>
  <si>
    <t>REGISTRO FAC.MO.DSHM - 7705 CORRESPONDIENTE A SERVICIOS PRESTADOS COMO APOYO EN EL AREA COMERCIAL, PARA LA PLANEACION, EJECUCACION Y FACTURACION DE LOS CONTRATOS INTERADMINISTRATIVOS DE LA ENTIDAD, OPERACION COMERCIAL HOTEL MORASURCO - TURNARINO LTDA,</t>
  </si>
  <si>
    <t>ERAZO SALCEDO GUSTAVO ANDRES</t>
  </si>
  <si>
    <t>REGISTRO FAC.MO.DSHM - 7706 CORRESPONDIENTE A SERVICIOS PRESTADOS COMO APOYO EN EL AREA FINANCIERA, COMO CONTADOR PUBLICO PARA ELABORACION DEL PRESUPUESTO VIGENCIA 2026, OPERACION COMERCIAL HOTEL MORASURCO - TURNARINO LTDA,</t>
  </si>
  <si>
    <t>PORTILLA DELGADO LUIS CARLOS</t>
  </si>
  <si>
    <t>REGISTRO FAC.MO.DSHM - 7708 CORRESPONDIENTE A SERVICIOS PRESTADOS COMO APOYO PARA LA ELABORACION DE LA ESTRUCTURACION DE LA ESCALA SALARIAL TECNICA EQUITATIVA Y LEGAL QUE PERMITA LA PROFESIONALIZACION DEL TALENTO HUMANO DE LA ENTIDAD, DIFERENCIANDO LOS NIVELES DIRECTIVOS, PROFESIONALES, TECNICOS Y OPERATIVOS, OPERACION COMERCIAL HOTEL MORASURCO - TURNARINO LTDA</t>
  </si>
  <si>
    <t>REGISTRO FAC.NO.DSHM - 7709 CORRESPONDIENTE A SERVICIOS PRESTADOS COMO APOYO PROFESIONAL EN EL AREA FINANCIERA, CONTADOR PUBLICO TESORERIA DE LA ENTIDAD, CORRESPONDIENTE AL MES DE ENERO DE 2026, OPERACION COMERIAL HOTEL MORASURCO - TURNARINO LTDA</t>
  </si>
  <si>
    <t>REGISTRO FAC.NO.DSHM - 7725 CORRESPONDIENTE A APOYO COMO SERVICIOS PROFESIONALES INGENIERO DE SISTEMAS PARA EL LICENCIAMIENTO TEMPORAL DEL PROGRAMA TITAN SIG, DE LA ENTIDAD, DURANTE LOS MESES DE FEBRERO, MARZO Y ABRIL DE 2026, ESTABLECIMIENTO DE COMERCIO HOTEL MORASURCO, TURNARINO LTDA.</t>
  </si>
  <si>
    <t>ENRIQUEZ PAZ ANDRES FABIAN</t>
  </si>
  <si>
    <t>REGISTRO FAC.NO.DSHM - 7729 CORRESPONDIENTE A SERVICIOS PRESTADOS COMO APOYO EN LAS ACTIVIDADES DEL AREA COMERCIAL PARA LA PLANEACIN Y EJECUCION DE LOS CONTRATOS INTERADMINISTRATIVOS SUSCRITOS CON LA ENTIDAD, OPERACION COMERCIAL HOTEL MORASURCO - TURNARINO LTDA</t>
  </si>
  <si>
    <t>REGISTRO FAC.NO.DSHM - 7743 CORRESPONDIENTE A SERVICIOS PRESTADOS COMO APOYO PROFESIONAL EN EL AREA DE GESTION DOCUMENTAL DEL ARCHIVO CENTRAL DE LA ENTIDAD, CORRESPONDIENTE AL MES DE FEBRERO DE 2026, OPERACION COMERIAL HOTEL MORASURCO - TURNARINO LTDA</t>
  </si>
  <si>
    <t>REGISTRO FAC.MO.DSHM - 7746 CORRESPONDIENTE A SERVICIOS PRESTADOS COMO APOYO EN EL AREA JURIDICA, ABOGADO PARA APOYAR LA GESTION CONTRACTUAL Y DEMAS ASUNTOS QUE DEBEN SER ATENDIDOS POR LA OFICINA JURIDICA DE LA ENTIDAD, DURANTE EL MES DE FEBRERO DE 2026, OPERACION COMERCIAL HOTEL MORASURCO - TURNARINO LTDA</t>
  </si>
  <si>
    <t>REGISTRO FAC.NO.DSHM - 7747 CORRESPONDIENTE A SERVICIOS PRESTADOS COMO APOYO, INGENIERO DE SISTEMAS, PARA APOYO A LA GESTION PARA LA ASESORIA TECNICA EN SISTEMAS DE COMPUTO, MANTENIMIENTO DE REDES, APOYO TECNICO, MANEJO DE SOFWARE DURANTE EL MES DE FEBRERO DE 2026-OPERACION COMERCIAL HOTEL MORASURCO - TURNARINO LTDA.</t>
  </si>
  <si>
    <t>REGISTRO FAC.NO.DSHM - 7748 CORRESPONDIENTE A SERVICIOS PRESTADOS COMO APOYO EN LA GESTION DE LA DIRECCION FINANCIERA, PARA APOYO EN LOS ASPECTOS FINANCIEROS CONTABLES Y PRESUPUESTALES Y DE ADMINISTRACION DE CARTERA OPERACION COMERCIAL HOTEL MORASURCO Y SINDAMANOY, DURANTE EL MES DE FEBRERO DE 2026, OPERACION COMERCIAL HOTEL MORASURCO - TURNARINO LTDA</t>
  </si>
  <si>
    <t>REGISTRO FAC.NO.DSHM - 7749 CORRESPONDIENTE A SERVICIOS PRESTADOS COMO APOYO EN LA GESTION DE LA DIRECCION FINANCIERA, PARA APOYO EN LOS ASPECTOS FINANCIEROS CONTABLES Y PRESUPUESTALES Y DE ADMINISTRACION DE CARTERA OPERACION COMERCIAL HOTEL MORASURCO Y SINDAMANOY, DURANTE EL MES DE FEBRERO DE 2026, OPERACION COMERCIAL HOTEL MORASURCO - TURNARINO LTDA</t>
  </si>
  <si>
    <t>REGISTRO FAC.NO.DSHM - 7752 CORRESPONDIENTE A SERVICIOS PRESTADOS COMO APOYO PROFESIONAL EN EL AREA DE GESTION DOCUMENTAL DEL ARCHIVO CENTRAL DE LA ENTIDAD, CORRESPONDIENTE AL MES DE FEBRERO DE 2026, OPERACION COMERCIAL HOTEL MORASURCO - TURNARINO LTDA</t>
  </si>
  <si>
    <t>REGISTRO FAC.MO.DSHM - 7754 CORRESPONDIENTE A SERVICIOS PRESTADOS COMO APOYO EN EL AREA ADMNISTRATIVA, PARA APOYO EN LAS DIFERENTES ACTIVIDADES DE LAS AREAS DE GERENCIA, JURIDICA Y TALENTO HUMANO DE LA ENTIDAD, DURANTE EL MES DE FEBRERO DE 2026, OPERACION COMERCIAL HOTEL MORASURCO - TURNARINO LTDA</t>
  </si>
  <si>
    <t>REGISTRO FAC.NO.DSHM - 7790 CORRESPONDIENTE A SERVICIOS PRESTADOS COMO APOYO PROFESIONAL EN EL AREA FINANCIERA, CONTADOR PUBLICO TESORERIA DE LA ENTIDAD, CORRESPONDIENTE AL MES DE FEBRERO DE 2026, OPERACION COMERIAL HOTEL MORASURCO - TURNARINO LTDA</t>
  </si>
  <si>
    <t>REGISTRO FAC.MO.DSHS - 977 CORRESPONDIENTE A SERVICIOS PRESTADOS COMO APOYO EN EL AREA OPERATIVAS, SERVICIO EN EL AREA DE COCINA, CORRESPONDIENTE AL MES DE ENERO DE 2026, OPERACION COMERCIAL HOTEL SINDAMANOY - TURNARINO LTDA</t>
  </si>
  <si>
    <t>REGISTRO FAC.MO.DSHS - 1025 CORRESPONDIENTE A SERVICIOS PRESTADOS COMO APOYO EN EL AREA OPERATIVAS, SERVICIO EN EL AREA DE COCINA, CORRESPONDIENTE AL MES DE FEBRERO DE 2026, OPERACION COMERCIAL HOTEL SINDAMANOY - TURNARINO LTDA</t>
  </si>
  <si>
    <t>COMPRA DE ELEMENTOS DE ASEO, SUMINISTROS Y PAPELERIA OPERACION CI SEGUN FACTURA No CRE-100277 FECHA 27/01/2026</t>
  </si>
  <si>
    <t>CONGELADOS DE NARIÑO SAS</t>
  </si>
  <si>
    <t>COMPRA DE LAPICEROS PARA OPERACION HM SEGUN FACTURA No FE-31367 FECHA 23/02/2026</t>
  </si>
  <si>
    <t>COMPRA DE ELEMENTOS DE ASEO, SUMINISTROS Y PAPELERIA OPERACION HS SEGUN FACTURA No CRE-100273 FECHA 27/01/2026</t>
  </si>
  <si>
    <t>COMPRA DE PAPELERIA PARA OPERACION HS SEGUN FACTURA No CRE-100385 FECHA 31/01/2026</t>
  </si>
  <si>
    <t>REGISTRO RESOLUCION NO.010 CORRESPONDIENTE A VACACIONES POR EL PERIODO COMPRENDIDO DEL 16 DE ABRIL DE DE 2024 AL 15 DE ABRIL DE 2025 , OPERACION COMERCIAL HOTEL MORASURCO - TURNARINO LTDA.</t>
  </si>
  <si>
    <t>REGISTRO LIQUIDACION DE PRESTACIONES SOCIALES POR EL PERIODO JUNIO 01 DE 2024 A DICIEMBRE 31 DE 2024, DISPONIBILIDAD NO.0232 VACACIONES, OPERACION COMERCIAL TURNARINO LTDA.</t>
  </si>
  <si>
    <t>REGISTRO LIQUIDACION DE PRESTACIONES SOCIALES POR EL PERIODO JUNIO 01 DE 2024 A DICIEMBRE 31 DE 2024, DISPONIBILIDAD NO.0240 VACACIONES, OPERACION COMERCIAL TURNARINO LTDA.</t>
  </si>
  <si>
    <t xml:space="preserve">PRIMA DE VACACIONES  MORASURCO </t>
  </si>
  <si>
    <t xml:space="preserve"> VACACIONES  MORASURCO</t>
  </si>
  <si>
    <t xml:space="preserve">PRIMA DE VACACIONES  SINDAMANOY </t>
  </si>
  <si>
    <t xml:space="preserve">VACACIONES  SINDAMANOY </t>
  </si>
  <si>
    <t>ENERGIA HOTEL MORASURCO   ABRIL  -  JUNIO  2026</t>
  </si>
  <si>
    <t>REGISTRO DE FAC.NO.DEEC-9327160 CODIGO INTERNO CE-215954 PERIODO DEL 20 DE FEBRERO DE 2026 A 21 DE MARZO DE 2026, REFERENCIA DE PAGO NO.122319707 PARA OPERACIÓN CCIAL HOTEL MORASURCO DE PROPIEDAD DE TURNARIÑO LTDA.</t>
  </si>
  <si>
    <t>REGISTRO DE FAC.NO.DEEC-9817828 CODIGO INTERNO CE-215954 PERIODO DEL 21 DE MARZO DE 2026 A 22 DE ABRIL DE 2026, REFERENCIA DE PAGO NO.123061002 PARA OPERACIÓN CCIAL HOTEL MORASURCO DE PROPIEDAD DE TURNARIÑO LTDA.</t>
  </si>
  <si>
    <t>REGISTRO DE FAC.NO.DEEC-10378466 CODIGO INTERNO CE-215954 PERIODO DEL 22 DE ABRIL DE 2026 A 22 DE MAYO DE 2026, REFERENCIA DE PAGO NO.123867099 PARA OPERACIÓN CCIAL HOTEL MORASURCO DE PROPIEDAD DE TURNARIÑO LTDA.</t>
  </si>
  <si>
    <t>ENERGIA HOTEL SINDAMANOY  ABRIL A JUNIO 2025</t>
  </si>
  <si>
    <t>REGISTRO DE FAC.NO.DEEC-69783411 CODIGO INTERNO CE-1071403 PERIODO DEL 03 DE MARZO DE 2026 A 06 DE ABRIL DE 2026, REFERENCIA DE PAGO NO.122005250 PARA OPERACIÓN CCIAL HOTEL SINDAMANOY DE PROPIEDAD DE TURNARIÑO LTDA.</t>
  </si>
  <si>
    <t>REGISTRO DE FAC.NO.DEEC-9976706 CODIGO INTERNO CE-1071403 PERIODO DEL 06 DE ABRIL DE 2026 A 07 DE MAYO DE 2026, REFERENCIA DE PAGO NO.123279112 PARA OPERACIÓN CCIAL HOTEL SINDAMANOY DE PROPIEDAD DE TURNARIÑO LTDA.</t>
  </si>
  <si>
    <t>REGISTRO DE FAC.NO.DEEC-71126989 CODIGO INTERNO CE-1071403 PERIODO DEL 07 DE MAYO DE 2026 A 06 DE JUNIO DE 2026, REFERENCIA DE PAGO NO.123563136 PARA OPERACIÓN CCIAL HOTEL SINDAMANOY DE PROPIEDAD DE TURNARIÑO LTDA.</t>
  </si>
  <si>
    <t xml:space="preserve">ACUEDUCTO Y ALCANTARRILLADO  ABRIL  A JUNIO DE 2026   HOTEL MORASURCO </t>
  </si>
  <si>
    <t>REGISTRO FAC. 26164414 DEL MES DE ABRIL DE 2026, SERVICIO DE SUMINISTRO AGUA PERIODO 04 DE MARZO DE 2026 A 01 DE ABRIL DE 2026, CODIGO 2607 - OPERACION HOTEL MORASURCO - TURNARINO LTDA</t>
  </si>
  <si>
    <t>REGISTRO FAC. 26273916 DEL MES DE MAYO DE 2026, SERVICIO DE SUMINISTRO AGUA PERIODO 02 DE ABRIL DE 2026 A 02 DE MAYO DE 2026, CODIGO 2607 - OPERACION HOTEL MORASURCO - TURNARINO LTDA</t>
  </si>
  <si>
    <t>REGISTRO FAC. 26383508 DEL MES DE JUNIO DE 2026, SERVICIO DE SUMINISTRO AGUA PERIODO 03 DE MAYO DE 2026 A 01 DE JUNIO DE 2026, CODIGO 2607 - OPERACION HOTEL MORASURCO - TURNARINO LTDA</t>
  </si>
  <si>
    <t>REGISTRO FACTURA N0. BEC - 513068532 POR CONCEPTO TELEFONIA MOVIL 3128279082, 3128277797 Y 3176582550, PERIODO 13 DE MARZO DE 2026 A 12 DE ABRIL DE 2026, REFERENCIA PARA PAGOS 1010214494 - OPERACION COMERCIAL HOTEL MORASURCO - TURNARINO LTDA.</t>
  </si>
  <si>
    <t>REGISTRO FAC.NO. R 1146425015 SERVICIO DE TELEFONIA E INTERNET, CORRESPONDIENTE AL PERIODO DEL 01 DE ABRIL AL 30 DE ABRIL DE 2026, REFERENCIA DE PAGO NO.41761038, PARA OPERACION CCIAL HOTEL MORASURCO - TURNARINO LTDA.</t>
  </si>
  <si>
    <t>REGISTRO FACTURA N0. BEC - 515603060 POR CONCEPTO TELEFONIA MOVIL 3128279082, 3128277797 Y 3176582550, PERIODO 27 DE MARZO DE 2026 A 26 DE ABRIL DE 2026, REFERENCIA PARA PAGOS 10432000011 - OPERACION COMERCIAL HOTEL MORASURCO - TURNARINO LTDA.</t>
  </si>
  <si>
    <t>REGISTRO FAC. NO.A-3431 POR CONCEPTO DE SERVICIOS DE INSTALACION DE INTERNET PYMES 700 MEGAS, IP PUBLICA, CORRESPONDE AL MES DE A ABRIL 01 AL 30 DE 2026 - OPERACION COMERCIAL HOTEL MORASURCO - TURNARINO LTDA.</t>
  </si>
  <si>
    <t>REGISTRO FAC.NO. R 1150217478 SERVICIO DE TELEFONIA E INTERNET, CORRESPONDIENTE AL PERIODO DEL 01 DE MAYO AL 31 DE MAYO DE 2026, REFERENCIA DE PAGO NO.41761038, PARA OPERACION CCIAL HOTEL MORASURCO - TURNARINO LTDA.</t>
  </si>
  <si>
    <t>REGISTRO FAC. NO.A-3504 POR CONCEPTO DE SERVICIOS DE INSTALACION DE INTERNET PYMES 50 MEGAS, IP PUBLICA, CORRESPONDE AL MES DE MAYO 01 AL 31 DE 2026 - OPERACION COMERCIAL HOTEL SYNDAMANOY - TURNARINO LTDA.</t>
  </si>
  <si>
    <t>REGISTRO FACTURA N0. BEC - 521357421 POR CONCEPTO TELEFONIA MOVIL 3128279082, 3128277797 Y 3176582550, PERIODO 27 DE ABRIL DE 2026 A 26 DE MAYO DE 2026, REFERENCIA PARA PAGOS 1043200001 - OPERACION COMERCIAL HOTEL MORASURCO - TURNARINO LTDA.</t>
  </si>
  <si>
    <t>REGISTRO FAC.NO. R 41761038 SERVICIO DE TELEFONIA E INTERNET, CORRESPONDIENTE AL PERIODO DEL 01 DE JUNIO AL 30 DE JUNIO DE 2026, REFERENCIA DE PAGO NO.41761038, PARA OPERACION CCIAL HOTEL MORASURCO - TURNARINO LTDA.</t>
  </si>
  <si>
    <t>REGISTRO FAC. NO.A-3595 POR CONCEPTO DE SERVICIOS DE INSTALACION DE INTERNET PYMES 50 MEGAS, IP PUBLICA, CORRESPONDE AL MES DE JUNIO 01 AL 30 DE 2026 - OPERACION COMERCIAL HOTEL MORASURCO - TURNARINO LTDA.</t>
  </si>
  <si>
    <t>REGISTRO FACTURA N0. BEC - 532827335 POR CONCEPTO TELEFONIA MOVIL 3128279082, 3128277797 Y 3176582550, PERIODO 27 DE JUNIO DE 2026 A 26 DE JULIO DE 2026, REFERENCIA PARA PAGOS 10432000011 - OPERACION COMERCIAL HOTEL MORASURCO - TURNARINO LTDA.</t>
  </si>
  <si>
    <t>REGISTRO FAC. NO.A-3432 POR CONCEPTO DE SERVICIOS DE INSTALACION DE INTERNET PYMES 50 MEGAS, IP PUBLICA, CORRESPONDE AL MES DE ABRIL 01 AL 30 DE 2026 - OPERACION COMERCIAL HOTEL SYNDAMANOY - TURNARINO LTDA.</t>
  </si>
  <si>
    <t>REGISTRO FAC. NO.A-3505 POR CONCEPTO DE SERVICIOS DE INSTALACION DE INTERNET PYMES 50 MEGAS, IP PUBLICA, CORRESPONDE AL MES DE MAYO 01 AL 31 DE 2026 - OPERACION COMERCIAL HOTEL SYNDAMANOY - TURNARINO LTDA</t>
  </si>
  <si>
    <t xml:space="preserve">TELEFONO E INTERNET DE ABRIL  A JUNIO  2026 HM </t>
  </si>
  <si>
    <t>TELEFONO E INTERNET DE ABRIL  A JUNIO  2026 HS</t>
  </si>
  <si>
    <t>T.V CABLE  ABRIL A JUNIO 2026</t>
  </si>
  <si>
    <t>REGISTRO FAC.NO. R 1145608399 SERVICIO DE TELEVISION, PERIODO DEL 01 DE ABRIL AL 30 DE ABRIL DE 2026, REFERENCIA DE PAGO NO.34503078, PARA OPERACION CCIAL HOTEL SINDAMANOY - TURNARINO LTDA.</t>
  </si>
  <si>
    <t>REGISTRO FAC.NO. R 1145608389 SERVICIO DE TELEVISION, PERIODO DEL 01 DE ABRIL AL 30 DE ABRIL DE 2026, REFERENCIA DE PAGO NO.34502799, PARA OPERACION CCIAL HOTEL SINDAMANOY - TURNARINO LTDA.</t>
  </si>
  <si>
    <t>REGISTRO FAC.NO. R 1145608405 SERVICIO DE TELEVISION, PERIODO DEL 01 DE ABRIL AL 30 DE ABRIL DE 2026, REFERENCIA DE PAGO NO.34503235, PARA OPERACION CCIAL HOTEL SINDAMANOY - TURNARINO LTDA.</t>
  </si>
  <si>
    <t>REGISTRO FAC.NO. R 1145445956 SERVICIO DE TELEVISION, PERIODO DEL 01 DE ABRIL AL 30 DE ABRIL DE 2026, REFERENCIA DE PAGO NO.34503342, PARA OPERACION CCIAL HOTEL SINDAMANOY - TURNARINO LTDA.</t>
  </si>
  <si>
    <t>REGISTRO FAC.NO. R 1145607286 SERVICIO DE TELEVISION, PERIODO DEL 01 DE ABRIL AL 30 DE ABRIL DE 2026, REFERENCIA DE PAGO NO.34503417, PARA OPERACION CCIAL HOTEL SINDAMANOY - TURNARINO LTDA.</t>
  </si>
  <si>
    <t>REGISTRO FAC.NO. R 1145592421 SERVICIO DE TELEVISION, PERIODO DEL 01 DE ABRIL AL 30 DE ABRIL DE 2026, REFERENCIA DE PAGO NO.34503219, PARA OPERACION CCIAL HOTEL SINDAMANOY - TURNARINO LTDA.</t>
  </si>
  <si>
    <t>REGISTRO FAC.NO. R 1149289009 SERVICIO DE TELEVISION, PERIODO DEL 01 DE MAYO AL 31 DE MAYO DE 2026, REFERENCIA DE PAGO NO.34503078, PARA OPERACION CCIAL HOTEL SINDAMANOY - TURNARINO LTDA.</t>
  </si>
  <si>
    <t>REGISTRO FAC.NO. R 1149288997 SERVICIO DE TELEVISION, PERIODO DEL 01 DE MAYO AL 31 DE MAYO DE 2026, REFERENCIA DE PAGO NO.34502799, PARA OPERACION CCIAL HOTEL SINDAMANOY - TURNARINO LTDA.</t>
  </si>
  <si>
    <t>REGISTRO FAC.NO. R 1149289017 SERVICIO DE TELEVISION, PERIODO DEL 01 DE MAYO AL 31 DE MAYO DE 2026, REFERENCIA DE PAGO NO.34503235, PARA OPERACION CCIAL HOTEL SINDAMANOY - TURNARINO LTDA.</t>
  </si>
  <si>
    <t>REGISTRO FAC.NO. R 1149125344 SERVICIO DE TELEVISION, PERIODO DEL 01 DE MAYO AL 30 DE MAYO DE 2026, REFERENCIA DE PAGO NO.34503342, PARA OPERACION CCIAL HOTEL SINDAMANOY - TURNARINO LTDA.</t>
  </si>
  <si>
    <t>REGISTRO FAC.NO. R 1149273816 SERVICIO DE TELEVISION, PERIODO DEL 01 DE MAYO AL 31 DE MAYO DE 2026, REFERENCIA DE PAGO NO.34503219, PARA OPERACION CCIAL HOTEL SINDAMANOY - TURNARINO LTDA.</t>
  </si>
  <si>
    <t>REGISTRO FAC.NO. R 1149287906 SERVICIO DE TELEVISION, PERIODO DEL 01 DE MAYO AL 31 DE MAYO DE 2026, REFERENCIA DE PAGO NO.34503417, PARA OPERACION CCIAL HOTEL SINDAMANOY - TURNARINO LTDA.</t>
  </si>
  <si>
    <t>REGISTRO FAC.NO. R 1153026073 SERVICIO DE TELEVISION, PERIODO DEL 01 DE JUNIO AL 30 DE JUNIO DE 2026, REFERENCIA DE PAGO NO.34503078, PARA OPERACION CCIAL HOTEL SINDAMANOY - TURNARINO LTDA.</t>
  </si>
  <si>
    <t>REGISTRO FAC.NO. R 1153026059 SERVICIO DE TELEVISION, PERIODO DEL 01 DE JUNIO AL 31 DE JUMIO DE 2026, REFERENCIA DE PAGO NO.34502799, PARA OPERACION CCIAL HOTEL SINDAMANOY - TURNARINO LTDA.</t>
  </si>
  <si>
    <t>REGISTRO FAC.NO. R 1153026087 SERVICIO DE TELEVISION, PERIODO DEL 01 DE JUNIO AL 30 DE JUNIO DE 2026, REFERENCIA DE PAGO NO.34503235, PARA OPERACION CCIAL HOTEL SINDAMANOY - TURNARINO LTDA.</t>
  </si>
  <si>
    <t>REGISTRO FAC.NO. R 1152848486 SERVICIO DE TELEVISION, PERIODO DEL 01 DE JUNIO AL 30 DE JUNIO DE 2026, REFERENCIA DE PAGO NO.34503342, PARA OPERACION CCIAL HOTEL SINDAMANOY - TURNARINO LTDA.</t>
  </si>
  <si>
    <t>REGISTRO FAC.NO. R 1153009086 SERVICIO DE TELEVISION, PERIODO DEL 01 DE JUNIO AL 30 DE JUNIO DE 2026, REFERENCIA DE PAGO NO.34503219, PARA OPERACION CCIAL HOTEL SINDAMANOY - TURNARINO LTDA.</t>
  </si>
  <si>
    <t>REGISTRO FAC.NO. R 1153024924 SERVICIO DE TELEVISION, PERIODO DEL 01 DE JUNIO AL 30 DE JUNIO DE 2026, REFERENCIA DE PAGO NO.34503417, PARA OPERACION CCIAL HOTEL SINDAMANOY - TURNARINO LTDA.</t>
  </si>
  <si>
    <t>COMPRA DE GAS PROPANO PARA OPERACION HM SEGUN FACTURA No PAST-54195 FECHA 20/04/2026</t>
  </si>
  <si>
    <t>COMPRA DE GAS PROPANO OPERACION HM SEGUN FACTURA No PAST-61399 FECHA 28/05/2026</t>
  </si>
  <si>
    <t>COMPRA DE GAS PROPANO PARA OPERACION CI SEGUN FACTURA No PAST-53683 FECHA 07/04/2026</t>
  </si>
  <si>
    <t>COMPRA DE GAS PROPANO PARA OPERACION CI SEGUN FACTURA No PAST-53684 FECHA 07/04/2026</t>
  </si>
  <si>
    <t>COMPRA DE GAS PROPANO OPERACION HM SEGUN FACTURA No PAST-62378 FECHA 25/06/2026</t>
  </si>
  <si>
    <t>COMPRA DE GAS PROPANO OPERACION HM SEGUN FACTURA No PAST-62379 FECHA 25/06/2026</t>
  </si>
  <si>
    <t>COMPRA DE GAS PROPANO PARA OPERACION CI SEGUN FACTURA No PAST-57544 FECHA 30/04/2026</t>
  </si>
  <si>
    <t>COMPRA DE GAS PROPANO PARA OPERACION CI SEGUN FACTURA No PAST-58030 FECHA 18/05/2026</t>
  </si>
  <si>
    <t>COMPRA DE GAS PROPANO OPERACION CI SEGUN FACTURA No PAST-61846 FECHA 12/06/2026</t>
  </si>
  <si>
    <t>COMPRA DE GAS PROPANO PARA OPERACION HS SEGUN FACTURA No PAST-53961 FECHA 13/04/2026</t>
  </si>
  <si>
    <t>COMPRA DE GAS PROPANO PARA OPERACION HS SEGUN FACTURA No PAST-57431 FECHA 30/04/2026</t>
  </si>
  <si>
    <t>COMPRA DE GAS OPERACION HS SEGUN FACTURA No PAST-58003 FECHA 18/05/2025</t>
  </si>
  <si>
    <t>COMPRA DE GAS PROPANO OPERACION HS SEGUN FACTURA No PAST-61302 FECHA 27/05/2026</t>
  </si>
  <si>
    <t>COMPRA DE GAS OPERACION HS SEGUN FACTURA No PAST-61804 DE LA FECHA 12/06/2025</t>
  </si>
  <si>
    <t>COMPRA DE GAS PROPANO PARA OPERACION HS SEGUN FACTURA No PAST-62303 FECHA 24/06/2026</t>
  </si>
  <si>
    <t>ROMERO JOSE ALEXANDER</t>
  </si>
  <si>
    <t>REGISTRO FAC.NO.DSHM - 7867 CORRESPONDIENTE A ANTICIPO SERVICIOS PROFESIONALES PARA LA ACTUALIZACION DEL MANUAL DE CONTRATACION DE LA ENTIDAD, OPERACION COMERCIAL TURNARINO LTDA.</t>
  </si>
  <si>
    <t>REGISTRO FAC.MO.DSHM - 7899 CORRESPONDIENTE A SERVICIOS PRESTADOS COMO APOYO EN EL AREA ADMNISTRATIVA, PARA APOYO EN LAS DIFERENTES ACTIVIDADES DE LAS AREAS DE GERENCIA, JURIDICA Y TALENTO HUMANO DE LA ENTIDAD, DURANTE EL MES DE ABRIL DE 2026, OPERACION COMERCIAL HOTEL MORASURCO - TURNARINO LTDA</t>
  </si>
  <si>
    <t>REGISTRO FAC.NO.DSHM - 7900 CORRESPONDIENTE A SERVICIOS PRESTADOS COMO APOYO EN LA GESTION DE LA DIRECCION FINANCIERA, PARA APOYO EN LOS ASPECTOS FINANCIEROS CONTABLES Y PRESUPUESTALES Y DE ADMINISTRACION DE CARTERA OPERACION COMERCIAL HOTEL MORASURCO Y SINDAMANOY, DURANTE EL MES DE ABRIL DE 2026, OPERACION COMERCIAL HOTEL MORASURCO - TURNARINO LTDA</t>
  </si>
  <si>
    <t>REGISTRO FAC.NO.DSHM - 7902 CORRESPONDIENTE A SERVICIOS PRESTADOS COMO APOYO, INGENIERO DE SISTEMAS, PARA APOYO A LA GESTION PARA LA ASESORIA TECNICA EN SISTEMAS DE COMPUTO, MANTENIMIENTO DE REDES, APOYO TECNICO, MANEJO DE SOFWARE DURANTE EL MES DE ABRIL DE 2026-OPERACION COMERCIAL HOTEL MORASURCO - TURNARINO LTDA.</t>
  </si>
  <si>
    <t>REGISTRO FAC.NO.DSHM - 7903 CORRESPONDIENTE A SERVICIOS PRESTADOS COMO APOYO PROFESIONAL EN EL AREA DE GESTION DOCUMENTAL DEL ARCHIVO CENTRAL DE LA ENTIDAD, CORRESPONDIENTE AL MES DE ABRIL DE 2026, OPERACION COMERCIAL HOTEL MORASURCO - TURNARINO LTDA</t>
  </si>
  <si>
    <t>REGISTRO FAC.MO.DSHM - 7907 CORRESPONDIENTE A SERVICIOS PRESTADOS COMO APOYO EN EL AREA COMERCIAL, PARA LA PLANEACION, EJECUCACION Y FACTURACION DE LOS CONTRATOS INTERADMINISTRATIVOS DE LA ENTIDAD, OPERACION COMERCIAL HOTEL MORASURCO - TURNARINO LTDA,</t>
  </si>
  <si>
    <t>REGISTRO FAC.MO.DSHM - 7906 CORRESPONDIENTE A SERVICIOS PRESTADOS COMO APOYO EN EL AREA JURIDICA, ABOGADO PARA APOYAR LA GESTION CONTRACTUAL Y DEMAS ASUNTOS QUE DEBEN SER ATENDIDOS POR LA OFICINA JURIDICA DE LA ENTIDAD, DURANTE EL MES DE ABRIL DE 2026, OPERACION COMERCIAL HOTEL MORASURCO - TURNARINO LTDA</t>
  </si>
  <si>
    <t>REGISTRO FAC.NO.DSHM - 7907 CORRESPONDIENTE A SERVICIOS PRESTADOS COMO APOYO EN LA GESTION DE LA DIRECCION FINANCIERA, PARA APOYO EN LOS ASPECTOS FINANCIEROS CONTABLES Y PRESUPUESTALES Y DE ADMINISTRACION DE CARTERA OPERACION COMERCIAL HOTEL MORASURCO Y SINDAMANOY, DURANTE EL MES DE ABRIL DE 2026, OPERACION COMERCIAL HOTEL MORASURCO - TURNARINO LTDA</t>
  </si>
  <si>
    <t>REGISTRO FAC.MO.DSHM - 7910 CORRESPONDIENTE A SERVICIOS PRESTADOS COMO APOYO EN EL AREA COMERCIAL, PARA LA PLANEACION, EJECUCACION Y FACTURACION DE LOS CONTRATOS INTERADMINISTRATIVOS DE LA ENTIDAD, OPERACION COMERCIAL HOTEL MORASURCO - TURNARINO LTDA,</t>
  </si>
  <si>
    <t>REGISTRO FAC.MO.DSHM - 7911 CORRESPONDIENTE A SERVICIOS PRESTADOS COMO APOYO EN EL AREA COMERCIAL, PARA LA PLANEACION, EJECUCACION Y FACTURACION DE LOS CONTRATOS INTERADMINISTRATIVOS DE LA ENTIDAD, OPERACION COMERCIAL HOTEL MORASURCO - TURNARINO LTDA,</t>
  </si>
  <si>
    <t>CAEZ ASCUNTAR YENNY ROCIO</t>
  </si>
  <si>
    <t>REGISTRO FAC.NO.DSHM - 7915 CORRESPONDIENTE A SERVICIOS PRESTADOS COMO APOYO A LA GESTION PARA EL LEVANTAMIENTO DE INFORMACION DE ACTIVOS FIJOS DE LA ENTIDAD, OPERACION COMERCIAL TURNARINO LTDA</t>
  </si>
  <si>
    <t>REGISTRO FAC.NO.DSHM - 7917 CORRESPONDIENTE A SERVICIOS PRESTADOS COMO APOYO PROFESIONAL EN EL AREA DE GESTION DOCUMENTAL DEL ARCHIVO CENTRAL DE LA ENTIDAD, CORRESPONDIENTE AL MES DE ABRIL DE 2026, OPERACION COMERIAL HOTEL MORASURCO - TURNARINO LTDA</t>
  </si>
  <si>
    <t>REGISTRO FAC.NO.DSHM - 7935 CORRESPONDIENTE A SERVICIOS PRESTADOS COMO APOYO A DISEÑO Y ENTREGA DEL PRODUCTO DE LA ESCALA SALARIAL DE LA ENTIDAD - OPERACION COMERCIAL TURNARINO LTDA.</t>
  </si>
  <si>
    <t>REGISTRO FAC. NO.FE - 4164, CONTRATO DE PRESTACION DE SERVICIOS NO.TN-001-2026 POR PRESTACION DE SERVICIOS PARA CAPACITACION, SOPORTE TECNICO Y ACTUALIZACION PERIODO 2026, EN EL SOFTWARE COMPUCONTA DE CONFORMIDAD CON EL ALCANCE , LAS OBLIGACIONES ESPECIFICAS, CUOTA 2 DE 12, OPERACION CONTABLE HOTEL MORASURCO - TURNARINO LTDA</t>
  </si>
  <si>
    <t>REGISTRO FAC. NO.FE - 4324, CONTRATO DE PRESTACION DE SERVICIOS NO.TN-001-2026 POR PRESTACION DE SERVICIOS PARA CAPACITACION, SOPORTE TECNICO Y ACTUALIZACION PERIODO 2026, EN EL SOFTWARE COMPUCONTA DE CONFORMIDAD CON EL ALCANCE , LAS OBLIGACIONES ESPECIFICAS, CUOTA 4 DE 12, OPERACION CONTABLE HOTEL MORASURCO - TURNARINO LTDA</t>
  </si>
  <si>
    <t>REGISTRO FAC.MO.DSHM - 7976 CORRESPONDIENTE A SERVICIOS PRESTADOS COMO APOYO EN EL AREA ADMNISTRATIVA, PARA APOYO EN LAS DIFERENTES ACTIVIDADES DE LAS AREAS DE GERENCIA, JURIDICA Y TALENTO HUMANO DE LA ENTIDAD, DURANTE EL MES DE MAYO DE 2026, OPERACION COMERCIAL HOTEL MORASURCO - TURNARINO LTDA</t>
  </si>
  <si>
    <t>REGISTRO FAC.NO.DSHM - 7978 CORRESPONDIENTE A SERVICIOS PRESTADOS COMO APOYO PROFESIONAL EN EL AREA DE GESTION DOCUMENTAL DEL ARCHIVO CENTRAL DE LA ENTIDAD, CORRESPONDIENTE AL MES DE MAYO DE 2026, OPERACION COMERCIAL HOTEL MORASURCO - TURNARINO LTDA</t>
  </si>
  <si>
    <t>REGISTRO FAC.NO.DSHM - 7979 CORRESPONDIENTE A SERVICIOS PRESTADOS COMO APOYO, INGENIERO DE SISTEMAS, PARA APOYO A LA GESTION PARA LA ASESORIA TECNICA EN SISTEMAS DE COMPUTO, MANTENIMIENTO DE REDES, APOYO TECNICO, MANEJO DE SOFWARE DURANTE EL MES DEMAYO DE 2026-OPERACION COMERCIAL HOTEL MORASURCO - TURNARINO LTDA.</t>
  </si>
  <si>
    <t>REGISTRO FAC.NO.DSHM - 7983 CORRESPONDIENTE A SERVICIOS PRESTADOS COMO APOYO PROFESIONAL EN EL AREA DE GESTION DOCUMENTAL DEL ARCHIVO CENTRAL DE LA ENTIDAD, CORRESPONDIENTE AL MES DE MAYO DE 2026, OPERACION COMERIAL HOTEL MORASURCO - TURNARINO LTDA</t>
  </si>
  <si>
    <t>REGISTRO FAC.NO.DSHM - 7984 CORRESPONDIENTE A SERVICIOS PRESTADOS COMO APOYO PROFESIONAL EN EL AREA DE GESTION PARA PUBLICITAR LOS ESTABLECIMIENTOS DE COMERCIO HOTELES MORASURCO Y SINDAMANOY PARA DISEÑAR MATERIAL PROMOCIONAL INSTITUCIONAL Y EJECUTAR PLAN DE MEDIOS Y MERCADEO DE LA PROMOTORA DE TURISMO DE NARINO AL MES DE ABRIL DE 2026, OPERACION COMERIAL HOTEL MORASURCO - TURNARINO LTDA.</t>
  </si>
  <si>
    <t>REGISTRO FAC.MO.DSHM - 7985 CORRESPONDIENTE A SERVICIOS PRESTADOS COMO APOYO EN EL AREA JURIDICA, ABOGADO PARA APOYAR LA GESTION CONTRACTUAL Y DEMAS ASUNTOS QUE DEBEN SER ATENDIDOS POR LA OFICINA JURIDICA DE LA ENTIDAD, DURANTE EL MES DE MAYO DE 2026, OPERACION COMERCIAL HOTEL MORASURCO - TURNARINO LTDA</t>
  </si>
  <si>
    <t>REGISTRO FAC.NO.DSHM - 7986 CORRESPONDIENTE A SERVICIOS PRESTADOS COMO APOYO EN LA GESTION EN EL AREA COMERCIAL PARA LA VENTA Y PROMOCION DE LOS SERVICIOS QUE SE PRESTAN PARA APOYO EN LOS ASPECTOS COMERCIALES, OPERACION COMERCIAL HOTEL MORASURCO Y SINDAMANOY, DURANTE EL MES DE MAYO DE 2026, OPERACION COMERCIAL HOTEL MORASURCO - TURNARINO LTDA</t>
  </si>
  <si>
    <t>REGISTRO FAC.NO.DSHM - 7987 CORRESPONDIENTE A SERVICIOS PRESTADOS COMO APOYO EN LA GESTION DE LA DIRECCION FINANCIERA, PARA APOYO EN LOS ASPECTOS FINANCIEROS CONTABLES Y PRESUPUESTALES Y DE ADMINISTRACION DE CARTERA OPERACION COMERCIAL HOTEL MORASURCO Y SINDAMANOY, DURANTE EL MES DE MAYO DE 2026, OPERACION COMERCIAL HOTEL MORASURCO - TURNARINO LTDA</t>
  </si>
  <si>
    <t>JAMAUCA JIMENEZ MARCIAL OSWALDO</t>
  </si>
  <si>
    <t>REGISTRO FAC.NO.DSHM - 1103 CORRESPONDIENTE A SERVICIOS PRESTADOS COMO APOYO PROFESIONAL EN EL AREA JURIDICA, PARA CONTESTACION DE LA SOLICITUD DE LOS TRABAJADORES DE LA ENTIDAD, CONSULTA DE LA BONIFICACION POR SERVICIOS PRESTADOS, OPERACION COMERIAL HOTEL MORASURCO - TURNARINO LTDA</t>
  </si>
  <si>
    <t>REGISTRO FAC. NO.FE - 4337, CONTRATO DE PRESTACION DE SERVICIOS NO.TN-001-2026 POR PRESTACION DE SERVICIOS PARA CAPACITACION, SOPORTE TECNICO Y ACTUALIZACION PERIODO 2026, EN EL SOFTWARE COMPUCONTA DE CONFORMIDAD CON EL ALCANCE , LAS OBLIGACIONES ESPECIFICAS, CUOTA 5 DE 12, OPERACION CONTABLE HOTEL MORASURCO - TURNARINO LTDA</t>
  </si>
  <si>
    <t>DE LA CRUZ LOPEZ DAVID ALEJANDRO</t>
  </si>
  <si>
    <t>REGISTRO FAC.NO.DSHM - 8001 CORRESPONDIENTE A SERVICIOS PRESTADOS COMO APOYO PROFESIONAL EN EL AREA FINANCIERA, CONTADOR PUBLICO, PARA APOYO EN LA ELABORACION Y RENDICION DE LA INFORMACION EXOGENA DE LA ENTIDAD, OPERACION COMERIAL HOTEL MORASURCO Y SINDAMANOY - TURNARINO LTDA</t>
  </si>
  <si>
    <t>REGISTRO FAC.NO.DSHM - 8063 CORRESPONDIENTE A SERVICIOS PRESTADOS COMO APOYO EN LA GESTION DE LA DIRECCION FINANCIERA, PARA APOYO EN LOS ASPECTOS FINANCIEROS CONTABLES Y PRESUPUESTALES Y DE ADMINISTRACION DE CARTERA OPERACION COMERCIAL HOTEL MORASURCO Y SINDAMANOY, DURANTE EL MES DE JUNIO DE 2026, OPERACION COMERCIAL HOTEL MORASURCO - TURNARINO LTDA</t>
  </si>
  <si>
    <t>REGISTRO FAC.MO.DSHM - 8064 CORRESPONDIENTE A SERVICIOS PRESTADOS COMO APOYO EN EL AREA JURIDICA, ABOGADO PARA APOYAR LA GESTION CONTRACTUAL Y DEMAS ASUNTOS QUE DEBEN SER ATENDIDOS POR LA OFICINA JURIDICA DE LA ENTIDAD, DURANTE EL MES DE JUNIO DE 2026, OPERACION COMERCIAL HOTEL MORASURCO - TURNARINO LTDA</t>
  </si>
  <si>
    <t>REGISTRO FAC.NO.DSHM - 8065 CORRESPONDIENTE A SERVICIOS PRESTADOS COMO APOYO EN LA GESTION EN EL AREA COMERCIAL PARA LA VENTA Y PROMOCION DE LOS SERVICIOS QUE SE PRESTAN PARA APOYO EN LOS ASPECTOS COMERCIALES, OPERACION COMERCIAL HOTEL MORASURCO Y SINDAMANOY, DURANTE EL MES DE JUNIO DE 2026, OPERACION COMERCIAL HOTEL MORASURCO - TURNARINO LTDA</t>
  </si>
  <si>
    <t>REGISTRO FAC.MO.DSHM - 8066 CORRESPONDIENTE A SERVICIOS PRESTADOS COMO APOYO EN EL AREA ADMNISTRATIVA, PARA APOYO EN LAS DIFERENTES ACTIVIDADES DE LAS AREAS DE GERENCIA, JURIDICA Y TALENTO HUMANO DE LA ENTIDAD, DURANTE EL MES DE JUNIO DE 2026, OPERACION COMERCIAL HOTEL MORASURCO - TURNARINO LTDA</t>
  </si>
  <si>
    <t>REGISTRO FAC.NO.DSHM - 8068 CORRESPONDIENTE A SERVICIOS PRESTADOS COMO APOYO PROFESIONAL EN EL AREA DE GESTION DOCUMENTAL DEL ARCHIVO CENTRAL DE LA ENTIDAD, CORRESPONDIENTE AL MES DE JUNIO DE 2026, OPERACION COMERIAL HOTEL MORASURCO - TURNARINO LTDA</t>
  </si>
  <si>
    <t>REGISTRO FAC.NO.DSHM - 8069 CORRESPONDIENTE A SERVICIOS PRESTADOS COMO APOYO PROFESIONAL EN EL AREA DE GESTION DOCUMENTAL DEL ARCHIVO CENTRAL DE LA ENTIDAD, CORRESPONDIENTE AL MES DE JUNIO DE 2026, OPERACION COMERCIAL HOTEL MORASURCO - TURNARINO LTDA</t>
  </si>
  <si>
    <t>REGISTRO FAC.NO.DSHM - 8072 CORRESPONDIENTE A SERVICIOS PRESTADOS COMO APOYO, INGENIERO DE SISTEMAS, PARA APOYO A LA GESTION PARA LA ASESORIA TECNICA EN SISTEMAS DE COMPUTO, MANTENIMIENTO DE REDES, APOYO TECNICO, MANEJO DE SOFWARE DURANTE EL MES DE JUNIO DE 2026-OPERACION COMERCIAL HOTEL MORASURCO - TURNARINO LTDA.</t>
  </si>
  <si>
    <t>REGISTRO FAC. NO.FE - 4402, CONTRATO DE PRESTACION DE SERVICIOS NO.TN-001-2026 POR PRESTACION DE SERVICIOS PARA CAPACITACION, SOPORTE TECNICO Y ACTUALIZACION PERIODO 2026, EN EL SOFTWARE COMPUCONTA DE CONFORMIDAD CON EL ALCANCE , LAS OBLIGACIONES ESPECIFICAS, CUOTA 6 DE 12, OPERACION CONTABLE HOTEL MORASURCO - TURNARINO LTDA</t>
  </si>
  <si>
    <t>ANGULO VASQUEZ CARLOS DANIEL</t>
  </si>
  <si>
    <t>GUZMAN PRADO SANDRA PATRICIA</t>
  </si>
  <si>
    <t xml:space="preserve">SERVICIOS PROFESIONALES  Y TECNICOS TURNARIÑO </t>
  </si>
  <si>
    <t xml:space="preserve">SERVICIOS PROFESIONALES Y TECNICOS HM </t>
  </si>
  <si>
    <t>REGISTRO FAC.NO.DSHM - 7901 CORRESPONDIENTE A SERVICIOS PRESTADOS COMO APOYO EN EL AREA COMERCIAL, PARA LA PLANEACION, EJECUCACION Y FACTURACION DE LOS CONTRATOS INTERADMINISTRATIVOS DE LA ENTIDAD, DURANTE EL MES DE ABRIL DE 2026, OPERACION COMERCIAL HOTEL MORASURCO - TURNARINO LTDA</t>
  </si>
  <si>
    <t>REGISTRO FAC.NO.DSHM - 7904 CORRESPONDIENTE A SERVICIOS PRESTADOS COMO APOYO A LA GESTION OPERATIVA EN EL AREA DE RECEPCION DE LA ENTIDAD, CORRESPONDIENTE AL MES DE ABRIL DE 2026, OPERACION COMERCIAL HOTEL MORASURCO - TURNARINO LTDA.</t>
  </si>
  <si>
    <t>REGISTRO FAC.MO.DSHM - 7905 CORRESPONDIENTE A SERVICIOS COMO AUXILIAR LOGISTICO PARA APOYO EN EL AREA DE SERVICIOS OPERATIVOS Y ADMINISTRATIVOS, CORRESPONDIENTE AL MES DE ABRIL DE 2026, OPERACION COMERCIAL HOTEL MORASURCO - TURNARIN0O LTDA</t>
  </si>
  <si>
    <t>REGISTRO FAC.NO.DSHM - 7913 CORRESPONDIENTE A SERVICIOS PRESTADOS COMO APOYO EN EL AREA COMERCIAL, PARA APOYO EN ATENCION DE EVENTOS PRIVADOS DEL HOTEL MORASURCO Y SINDAMANOY, DURANTE EL MES DE ABRIL DE 2026, OPERACION COMERCIAL HOTEL MORASURCO - TURNARINO LTDA</t>
  </si>
  <si>
    <t>REGISTRO FAC.NO.DSHM - 7941 CORRESPONDIENTE A APOYO COMO SERVICIOS PROFESIONALES INGENIERO DE SISTEMAS PARA EL LICENCIAMIENTO TEMPORAL DEL PROGRAMA TITAN SIG, DE LA ENTIDAD, DURANTE LOS MESES DE MAYO Y JUNIO DE 2026, ESTABLECIMIENTO DE COMERCIO HOTEL MORASURCO, TURNARINO LTDA.</t>
  </si>
  <si>
    <t>REGISTRO FAC.NO.DSHM - 7975 CORRESPONDIENTE A SERVICIOS COMO AUXILIAR LOGISTICO PARA APOYO EN EL AREA DE SERVICIOS OPERATIVOS Y ADMINISTRATIVOS, CORRESPONDIENTE AL MES DE MAYO DE 2026, OPERACION COMERCIAL HOTEL MORASURCO - TURNARIN0O LTDA</t>
  </si>
  <si>
    <t>REGISTRO FAC.NO.DSHM - 7980 CORRESPONDIENTE A SERVICIOS PRESTADOS COMO APOYO A LA GESTION OPERATIVA EN EL AREA DE RECEPCION DE LA ENTIDAD, CORRESPONDIENTE AL MES DE MAYO DE 2026, OPERACION COMERCIAL HOTEL MORASURCO - TURNARINO LTDA.</t>
  </si>
  <si>
    <t>REGISTRO FAC.NO.DSHM - 7981 CORRESPONDIENTE A SERVICIOS PRESTADOS COMO APOYO EN EL AREA COMERCIAL, PARA LA PLANEACION, EJECUCACION Y FACTURACION DE LOS CONTRATOS INTERADMINISTRATIVOS DE LA ENTIDAD, DURANTE EL MES DE MAYO DE 2026, OPERACION COMERCIAL HOTEL MORASURCO - TURNARINO LTDA</t>
  </si>
  <si>
    <t>REGISTRO FAC.NO.DSHM - 7982 CORRESPONDIENTE A SERVICIOS PRESTADOS COMO APOYO EN EL AREA COMERCIAL, PARA APOYO EN ATENCION DE EVENTOS PRIVADOS DEL HOTEL MORASURCO Y SINDAMANOY, DURANTE EL MES DE MAYO DE 2026, OPERACION COMERCIAL HOTEL MORASURCO - TURNARINO LTDA</t>
  </si>
  <si>
    <t>REGISTRO FAC.MO.DSHM - 7998 CORRESPONDIENTE A SERVICIOS PRESTADOS COMO APOYO EN EL AREA COMERCIAL, PARA LA PLANEACION, EJECUCACION Y FACTURACION DE LOS CONTRATOS INTERADMINISTRATIVOS DE LA ENTIDAD, OPERACION COMERCIAL HOTEL MORASURCO - TURNARINO LTDA,</t>
  </si>
  <si>
    <t>REGISTRO FAC.MO.DSHM - 7997 CORRESPONDIENTE A SERVICIOS PRESTADOS COMO APOYO EN EL AREA FINANCIERA, PARA EL LEVANTAMIENTO DE INFORMACION DE ACTIVOS FIJOS DE LA ENTIDAD, OPERACION COMERCIAL HOTEL MORASURCO - TURNARINO LTDA,</t>
  </si>
  <si>
    <t>REGISTRO FAC.MO.DSHM - 1106 CORRESPONDIENTE A SERVICIOS PRESTADOS COMO APOYO EN EL AREA COMERCIAL, PARA LA PLANEACION, EJECUCACION Y FACTURACION DE LOS CONTRATOS INTERADMINISTRATIVOS DE LA ENTIDAD, OPERACION COMERCIAL HOTEL MORASURCO - TURNARINO LTDA,</t>
  </si>
  <si>
    <t>REGISTRO FAC.NO.DSHM - 1110 CORRESPONDIENTE A SERVICIOS PRESTADOS COMO APOYO PROFESIONAL EN EL AREA FINANCIERA, CONTADOR PUBLICO, PARA APOYO FACTURACION TERCERIZADOS Y OTROS DE LA ENTIDAD, OPERACION COMERIAL HOTEL MORASURCO Y SINDAMANOY - TURNARINO LTDA</t>
  </si>
  <si>
    <t>REGISTRO FAC.NO.DSHM - 1123 CORRESPONDIENTE A SERVICIOS PRESTADOS COMO APOYO PROFESIONAL EN EL AREA FINANCIERA, CONTADOR PUBLICO, PARA APOYO EN LA ELABORACION Y RENDICION DE LA INFORMACION EXOGENA DE LA ENTIDAD, OPERACION COMERIAL HOTEL MORASURCO Y SINDAMANOY - TURNARINO LTDA</t>
  </si>
  <si>
    <t>REGISTRO FAC.NO.DSHM - 1121CORRESPONDE SERVICIOS PROFESIONALES DE CONTADOR PUBLICO, PARA PRESTAR LOS SERVICIOS DE REVISOR FISCAL DURANTE EL MES DE MAYO DE 2026 - ESTABLECIMIENTOS COMERCIALES HOTEL MORASURCO Y HOTEL SINDAMANOY - OPERACION COMERCIAL TURNARINO LTDA</t>
  </si>
  <si>
    <t>REGISTRO FAC.NO.DSHM - 8092 CORRESPONDIENTE A SERVICIOS PRESTADOS COMO APOYO PROFESIONAL EN EL AREA FINANCIERA, CONTADOR PUBLICO, PARA DESARROLLAR ACTIVIDADES PREVENTIVAS Y CORRECTIVAS ORIENTADAS A REVISAR, CONCILIAR Y AJUSTAR SALDOS DE LAS CUENTAS CONTABLES DE LA ENTIDAD, OPERACION COMERIAL HOTEL MORASURCO Y SINDAMANOY - TURNARINO LTDA</t>
  </si>
  <si>
    <t>REGISTRO FAC.NO.DSHM - 8067 CORRESPONDIENTE A SERVICIOS PRESTADOS COMO APOYO EN EL AREA COMERCIAL, PARA APOYO EN ATENCION DE EVENTOS PRIVADOS DEL HOTEL MORASURCO Y SINDAMANOY, DURANTE EL MES DE JUNIO DE 2026, OPERACION COMERCIAL HOTEL MORASURCO - TURNARINO LTDA</t>
  </si>
  <si>
    <t>REGISTRO FAC.NO.DSHM - 8070 CORRESPONDIENTE A SERVICIOS PRESTADOS COMO APOYO A LA GESTION OPERATIVA EN EL AREA DE RECEPCION DE LA ENTIDAD, CORRESPONDIENTE AL MES DE JUNIO DE 2026, OPERACION COMERCIAL HOTEL MORASURCO - TURNARINO LTDA.</t>
  </si>
  <si>
    <t>REGISTRO FAC.NO.DSHM - 8071 CORRESPONDIENTE A SERVICIOS COMO AUXILIAR LOGISTICO PARA APOYO EN EL AREA DE SERVICIOS OPERATIVOS Y ADMINISTRATIVOS, CORRESPONDIENTE AL MES DE JUNIO DE 2026, OPERACION COMERCIAL HOTEL MORASURCO - TURNARIN0O LTDA</t>
  </si>
  <si>
    <t>REGISTRO FAC.MO.DSHM - 8074 CORRESPONDIENTE A SERVICIOS PRESTADOS COMO APOYO PROFESIONAL PARA EL LEVANTAMIENTO DE INFORMACION DE ACTIVOS FIJOS DE LA ENTIDAD, OPERACION COMERCIAL HOTEL MORASURCO - TURNARINO LTDA,</t>
  </si>
  <si>
    <t>REGISTRO FAC.NO.DSHM - 8076 CORRESPONDIENTE A SERVICIOS PRESTADOS COMO APOYO PROFESIONAL EN EL AREA FINANCIERA, CONTADOR PUBLICO, PARA APOYO FACTURACION TERCERIZADOS Y OTROS DE LA ENTIDAD, OPERACION COMERIAL HOTEL MORASURCO Y SINDAMANOY - TURNARINO LTDA</t>
  </si>
  <si>
    <t>REGISTRO FAC.MO.DSHM - 8077 CORRESPONDIENTE A SERVICIOS PRESTADOS COMO APOYO EN EL AREA COMERCIAL, PARA LA PLANEACION, EJECUCACION Y FACTURACION DE LOS CONTRATOS INTERADMINISTRATIVOS DE LA ENTIDAD, OPERACION COMERCIAL HOTEL MORASURCO - TURNARINO LTDA,</t>
  </si>
  <si>
    <t>REGISTRO FAC.NO.DSHM - 8091CORRESPONDE SERVICIOS PROFESIONALES DE CONTADOR PUBLICO, PARA PRESTAR LOS SERVICIOS DE REVISOR FISCAL DURANTE EL MES DE MAYO DE 2026 - ESTABLECIMIENTOS COMERCIALES HOTEL MORASURCO Y HOTEL SINDAMANOY - OPERACION COMERCIAL TURNARINO LTDA</t>
  </si>
  <si>
    <t>REGISTRO FAC.NO.DSHS - 1053 CORRESPONDIENTE A SERVICIOS PRESTADOS COMO APOYO EN EL AREA OPERATIVAS, SERVICIOS EN EL AREA DE COCINA, DURANTE EL MES DE ABRIL DE 2026, OPERACION COMERCIAL HOTEL SINDAMANOY - TURNARINO LTDA</t>
  </si>
  <si>
    <t>SERVICIOS PROFESIONALES Y TECNICOS HOTEL SINDAMANOY</t>
  </si>
  <si>
    <t>COMPRA DE TINTAS OPERACION IMPRESORAS HM SEGUN FACTURA No B-5085 FECHA 30/04/2026</t>
  </si>
  <si>
    <t>COMPRA DE MATERIALES PARA MANTENIMIENTO HM SEGUN FACTURA No FVE-105994 FECHA 25/05/2026</t>
  </si>
  <si>
    <t>COMPRA DE TALONARIOS PAR AOPERACION HS SEGUN FACTURA No GRAF-1039 FECHA 30/04/2026</t>
  </si>
  <si>
    <t>FUNDACION PARA EL DESARROLLO SOCIAL AMBIENTAL AG</t>
  </si>
  <si>
    <t>COMPRA DE ELEMENTOS DESECHABLES Y ELEMENTOS DE ASEO Y LIMPIEZA OPERACION CI SEGUN FACTURA No FE-113 FECHA 20/05/2026</t>
  </si>
  <si>
    <t>COMPRA DE PAPELERIA PARA OPERACION HM Y CI SEGUN FACTURA No CRE-104849 FECHA 12/06/2026</t>
  </si>
  <si>
    <t xml:space="preserve">UTILES PAPELERIA Y FOTOCOPIAS </t>
  </si>
  <si>
    <t>Egreso presupuestal</t>
  </si>
  <si>
    <t>PAGO LIQUIDACION DE PRESTACIONES SOCIALES POR EL PERIODO ENERO 20 DE 2026 A ENERO 31 DE 2026, RESOLUCION No.026, OPERACION COMERCIAL TURNARINO LTDA.</t>
  </si>
  <si>
    <t>PAGO LIQUIDACION DE PRESTACIONES SOCIALES POR EL PERIODO JUNIO 01 DE 2024 A DICIEMBRE 31 DE 2024, DISPONIBILIDAD NO.0241 VACACIONES, OPERACION COMERCIAL TURNARINO LTDA.</t>
  </si>
  <si>
    <t>PAGO LIQUIDACION DE PRESTACIONES SOCIALES POR EL PERIODO JUNIO 01 DE 2024 A DICIEMBRE 31 DE 2024, DISPONIBILIDAD NO.0141 VACACIONES, OPERACION COMERCIAL TURNARINO LTDA.</t>
  </si>
  <si>
    <t>PAGO LIQUIDACION DE PRESTACIONES SOCIALES POR EL PERIODO JUNIO 01 DE 2024 A DICIEMBRE 31 DE 2024, DISPONIBILIDAD NO.0231 VACACIONES, OPERACION COMERCIAL TURNARINO LTDA.</t>
  </si>
  <si>
    <t>PAGO LIQUIDACION DE PRESTACIONES SOCIALES POR EL PERIODO JUNIO 01 DE 2024 A DICIEMBRE 31 DE 2024, DISPONIBILIDAD NO.0230 VACACIONES, OPERACION COMERCIAL TURNARINO LTDA.</t>
  </si>
  <si>
    <t xml:space="preserve">PRIMA DE VACACIONES  ADMON TURNARIÑO </t>
  </si>
  <si>
    <t>VACAI</t>
  </si>
  <si>
    <t>VACACIONES ADMON TURNARIÑO</t>
  </si>
  <si>
    <t xml:space="preserve"> PRIMA DE VACACIONES MORASURCO </t>
  </si>
  <si>
    <t>REGISTRO VALOR CORRESPONDIENTE A RESOLUCION NO. 034 DE 2026, CORRRESPONDIENTE A RESOLUCION CORRESPONDIENTE A LIQUIDACION DEFINITIVA DE PRESTACIONES SOCIALES, OPERACION COMERCIAL HOTEL SINDAMANOY - TURNARINO LTDA.</t>
  </si>
  <si>
    <t xml:space="preserve">PRIMA DE VACACIONES HOTEL SINDAMANOY </t>
  </si>
  <si>
    <t>PAGO LIQUIDACION DE PRESTACIONES SOCIALES POR EL PERIODO JUNIO 01 DE 2024 A DICIEMBRE 31 DE 2024, DISPONIBILIDAD NO.0238 VACACIONES, OPERACION COMERCIAL TURNARINO LTDA.</t>
  </si>
  <si>
    <t>PAGO LIQUIDACION DE PRESTACIONES SOCIALES POR EL PERIODO SEPTIEMBRE 03 DE 2025 A DICIEMBRE 31 DE 2025, DISPONIBILIDAD NO.3610, OPERACION COMERCIAL TURNARINO LTDA..</t>
  </si>
  <si>
    <t>PAGO LIQUIDACION DE PRESTACIONES SOCIALES POR EL PERIODO JUNIO 01 DE 2024 A DICIEMBRE 31 DE 2024, DISPONIBILIDAD NO.0239 VACACIONES, OPERACION COMERCIAL TURNARINO LTDA.</t>
  </si>
  <si>
    <t>PASTO LIQUIDACION DE PRESTACIONES SOCIALES POR EL PERIODO JUNIO 01 DE 2024 A DICIEMBRE 31 DE 2024, DISPONIBILIDAD NO.0233 VACACIONES, OPERACION COMERCIAL TURNARINO LTDA.</t>
  </si>
  <si>
    <t>PAGO LIQUIDACION DE PRESTACIONES SOCIALES POR EL PERIODO JUNIO 01 DE 2024 A DICIEMBRE 31 DE 2024, DISPONIBILIDAD NO.0234 VACACIONES, OPERACION COMERCIAL TURNARINO LTDA.</t>
  </si>
  <si>
    <t>PAGO LIQUIDACION DE PRESTACIONES SOCIALES POR EL PERIODO ENERO 01 DE 2024 A DICIEMBRE 31 DE 2024, DISPONIBILIDAD NO.0140 VACACIONES, OPERACION COMERCIAL TURNARINO LTDA.</t>
  </si>
  <si>
    <t>VACACIONES  HOTEL MORASURCO</t>
  </si>
  <si>
    <t>PAGO LIQUIDACION DE PRESTACIONES SOCIALES POR EL PERIODO JUNIO 01 DE 2024 A DICIEMBRE 31 DE 2024, DISPONIBILIDAD NO.0237 VACACIONES, OPERACION COMERCIAL TURNARINO LTDA.</t>
  </si>
  <si>
    <t>PAGO LIQUIDACION DE PRESTACIONES SOCIALES POR EL PERIODO JUNIO 01 DE 2024 A DICIEMBRE 31 DE 2024, DISPONIBILIDAD NO.0236 VACACIONES, OPERACION COMERCIAL TURNARINO LTDA.</t>
  </si>
  <si>
    <t>PAGO LIQUIDACION DE PRESTACIONES SOCIALES POR EL PERIODO JUNIO 01 DE 2024 A DICIEMBRE 31 DE 2024, DISPONIBILIDAD NO.0235 VACACIONES, OPERACION COMERCIAL TURNARINO LTDA.</t>
  </si>
  <si>
    <t>PAGO VALOR CORRESPONDIENTE A RESOLUCION NO. 034 DE 2026, CORRRESPONDIENTE A RESOLUCION CORRESPONDIENTE A LIQUIDACION DEFINITIVA DE PRESTACIONES SOCIALES, OPERACION COMERCIAL HOTEL SINDAMANOY - TURNARINO LTDA.</t>
  </si>
  <si>
    <t>VACACIONES HOTEL SINDAMANOY</t>
  </si>
  <si>
    <t>II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</si>
</sst>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57" x14ac:knownFonts="1">
    <font>
      <sz val="11"/>
      <color indexed="8"/>
      <name val="Calibri"/>
      <family val="2"/>
    </font>
    <font>
      <sz val="11"/>
      <color indexed="8"/>
      <name val="Calibri"/>
      <family val="2"/>
    </font>
    <font>
      <b/>
      <sz val="8"/>
      <color indexed="8"/>
      <name val="Arial"/>
      <family val="2"/>
    </font>
    <font>
      <b/>
      <sz val="10"/>
      <color indexed="8"/>
      <name val="Arial"/>
      <family val="2"/>
    </font>
    <font>
      <sz val="8"/>
      <color indexed="8"/>
      <name val="Arial"/>
      <family val="2"/>
    </font>
    <font>
      <b/>
      <sz val="11"/>
      <color indexed="8"/>
      <name val="Times New Roman"/>
      <family val="1"/>
    </font>
    <font>
      <b/>
      <sz val="11"/>
      <color indexed="9"/>
      <name val="Times New Roman"/>
      <family val="1"/>
    </font>
    <font>
      <sz val="11"/>
      <color indexed="8"/>
      <name val="Times New Roman"/>
      <family val="1"/>
    </font>
    <font>
      <sz val="11"/>
      <color indexed="12"/>
      <name val="Times New Roman"/>
      <family val="1"/>
    </font>
    <font>
      <b/>
      <sz val="12"/>
      <color indexed="8"/>
      <name val="Calibri"/>
      <family val="2"/>
    </font>
    <font>
      <b/>
      <sz val="14"/>
      <color indexed="8"/>
      <name val="Calibri"/>
      <family val="2"/>
    </font>
    <font>
      <b/>
      <sz val="18"/>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FFFF"/>
      <name val="Times New Roman"/>
      <family val="1"/>
    </font>
    <font>
      <sz val="11"/>
      <color rgb="FF0000FF"/>
      <name val="Times New Roman"/>
      <family val="1"/>
    </font>
    <font>
      <sz val="12"/>
      <color indexed="8"/>
      <name val="Calibri"/>
      <family val="2"/>
    </font>
    <font>
      <sz val="11"/>
      <color rgb="FFFFFFFF"/>
      <name val="Times New Roman"/>
      <family val="1"/>
    </font>
    <font>
      <b/>
      <sz val="11"/>
      <color indexed="8"/>
      <name val="Calibri"/>
      <family val="2"/>
    </font>
    <font>
      <b/>
      <sz val="11"/>
      <color indexed="8"/>
      <name val="Tahoma"/>
      <family val="2"/>
    </font>
    <font>
      <b/>
      <sz val="11"/>
      <color indexed="8"/>
      <name val="Verdana"/>
      <family val="2"/>
    </font>
    <font>
      <b/>
      <sz val="11"/>
      <color indexed="8"/>
      <name val="Arial Black"/>
      <family val="2"/>
    </font>
    <font>
      <sz val="16"/>
      <color indexed="8"/>
      <name val="Tahoma"/>
      <family val="2"/>
    </font>
    <font>
      <b/>
      <sz val="11"/>
      <color indexed="8"/>
      <name val="Arial"/>
      <family val="2"/>
    </font>
    <font>
      <b/>
      <sz val="11"/>
      <color rgb="FF0000FF"/>
      <name val="Times New Roman"/>
      <family val="1"/>
    </font>
    <font>
      <b/>
      <sz val="11"/>
      <color rgb="FF000000"/>
      <name val="Times New Roman"/>
      <family val="1"/>
    </font>
    <font>
      <sz val="10"/>
      <color rgb="FF000000"/>
      <name val="Tahoma"/>
      <family val="2"/>
    </font>
    <font>
      <sz val="8"/>
      <name val="Calibri"/>
      <family val="2"/>
    </font>
    <font>
      <sz val="11"/>
      <name val="Times New Roman"/>
      <family val="1"/>
    </font>
    <font>
      <sz val="11"/>
      <color rgb="FF0070C0"/>
      <name val="Times New Roman"/>
      <family val="1"/>
    </font>
    <font>
      <sz val="11"/>
      <color rgb="FF0070C0"/>
      <name val="Calibri"/>
      <family val="2"/>
    </font>
    <font>
      <sz val="11"/>
      <name val="Calibri"/>
      <family val="2"/>
    </font>
    <font>
      <sz val="11"/>
      <color theme="0"/>
      <name val="Times New Roman"/>
      <family val="1"/>
    </font>
    <font>
      <b/>
      <sz val="16"/>
      <color indexed="8"/>
      <name val="Times New Roman"/>
      <family val="1"/>
    </font>
    <font>
      <b/>
      <sz val="18"/>
      <color indexed="8"/>
      <name val="Times New Roman"/>
      <family val="1"/>
    </font>
    <font>
      <b/>
      <sz val="16"/>
      <color rgb="FF000000"/>
      <name val="Times New Roman"/>
      <family val="1"/>
    </font>
    <font>
      <sz val="14"/>
      <color rgb="FF000000"/>
      <name val="Times New Roman"/>
      <family val="1"/>
    </font>
    <font>
      <sz val="11"/>
      <color rgb="FF000000"/>
      <name val="Times New Roman"/>
      <family val="1"/>
    </font>
    <font>
      <sz val="8"/>
      <color rgb="FF000000"/>
      <name val="Tahoma"/>
      <family val="2"/>
    </font>
    <font>
      <b/>
      <sz val="12"/>
      <color indexed="8"/>
      <name val="Times New Roman"/>
      <family val="1"/>
    </font>
    <font>
      <b/>
      <sz val="18"/>
      <color indexed="8"/>
      <name val="Calibri"/>
      <family val="2"/>
      <scheme val="minor"/>
    </font>
    <font>
      <b/>
      <sz val="18"/>
      <color rgb="FF000000"/>
      <name val="Calibri"/>
      <family val="2"/>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0B4"/>
        <bgColor indexed="64"/>
      </patternFill>
    </fill>
    <fill>
      <patternFill patternType="solid">
        <fgColor rgb="FFFFFFFF"/>
        <bgColor indexed="64"/>
      </patternFill>
    </fill>
    <fill>
      <patternFill patternType="solid">
        <fgColor rgb="FFE5E5E5"/>
        <bgColor indexed="64"/>
      </patternFill>
    </fill>
    <fill>
      <patternFill patternType="solid">
        <fgColor rgb="FFFFFF00"/>
        <bgColor indexed="64"/>
      </patternFill>
    </fill>
    <fill>
      <patternFill patternType="solid">
        <fgColor rgb="FFFFE699"/>
        <bgColor indexed="64"/>
      </patternFill>
    </fill>
    <fill>
      <patternFill patternType="solid">
        <fgColor rgb="FF666699"/>
        <bgColor indexed="64"/>
      </patternFill>
    </fill>
    <fill>
      <patternFill patternType="solid">
        <fgColor rgb="FFEEF6F6"/>
        <bgColor indexed="64"/>
      </patternFill>
    </fill>
    <fill>
      <patternFill patternType="solid">
        <fgColor rgb="FFCCCCFF"/>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0"/>
        <bgColor indexed="64"/>
      </patternFill>
    </fill>
  </fills>
  <borders count="73">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top/>
      <bottom style="thin">
        <color rgb="FF000000"/>
      </bottom>
      <diagonal/>
    </border>
    <border>
      <left style="medium">
        <color indexed="64"/>
      </left>
      <right style="medium">
        <color indexed="64"/>
      </right>
      <top/>
      <bottom style="thin">
        <color rgb="FF000000"/>
      </bottom>
      <diagonal/>
    </border>
    <border>
      <left/>
      <right style="medium">
        <color indexed="64"/>
      </right>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style="thin">
        <color rgb="FFFFFFFF"/>
      </top>
      <bottom/>
      <diagonal/>
    </border>
    <border>
      <left style="thin">
        <color rgb="FFFFFFFF"/>
      </left>
      <right/>
      <top/>
      <bottom/>
      <diagonal/>
    </border>
    <border>
      <left/>
      <right style="thin">
        <color rgb="FFFFFFFF"/>
      </right>
      <top/>
      <bottom/>
      <diagonal/>
    </border>
    <border>
      <left style="thin">
        <color rgb="FFFFFFFF"/>
      </left>
      <right/>
      <top/>
      <bottom style="thin">
        <color rgb="FF000000"/>
      </bottom>
      <diagonal/>
    </border>
    <border>
      <left/>
      <right style="thin">
        <color rgb="FFFFFFFF"/>
      </right>
      <top/>
      <bottom style="thin">
        <color rgb="FF000000"/>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rgb="FFFFFFFF"/>
      </left>
      <right/>
      <top/>
      <bottom style="thin">
        <color indexed="64"/>
      </bottom>
      <diagonal/>
    </border>
    <border>
      <left/>
      <right style="thin">
        <color rgb="FFFFFFFF"/>
      </right>
      <top/>
      <bottom style="thin">
        <color indexed="64"/>
      </bottom>
      <diagonal/>
    </border>
  </borders>
  <cellStyleXfs count="44">
    <xf numFmtId="0" fontId="0" fillId="0" borderId="0"/>
    <xf numFmtId="0" fontId="12" fillId="10"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28" fillId="12" borderId="0" applyNumberFormat="0" applyBorder="0" applyAlignment="0" applyProtection="0"/>
    <xf numFmtId="0" fontId="28" fillId="16" borderId="0" applyNumberFormat="0" applyBorder="0" applyAlignment="0" applyProtection="0"/>
    <xf numFmtId="0" fontId="28" fillId="20" borderId="0" applyNumberFormat="0" applyBorder="0" applyAlignment="0" applyProtection="0"/>
    <xf numFmtId="0" fontId="28" fillId="24" borderId="0" applyNumberFormat="0" applyBorder="0" applyAlignment="0" applyProtection="0"/>
    <xf numFmtId="0" fontId="28" fillId="28" borderId="0" applyNumberFormat="0" applyBorder="0" applyAlignment="0" applyProtection="0"/>
    <xf numFmtId="0" fontId="28" fillId="32" borderId="0" applyNumberFormat="0" applyBorder="0" applyAlignment="0" applyProtection="0"/>
    <xf numFmtId="0" fontId="17" fillId="2" borderId="0" applyNumberFormat="0" applyBorder="0" applyAlignment="0" applyProtection="0"/>
    <xf numFmtId="0" fontId="22" fillId="6" borderId="19" applyNumberFormat="0" applyAlignment="0" applyProtection="0"/>
    <xf numFmtId="0" fontId="24" fillId="7" borderId="22" applyNumberFormat="0" applyAlignment="0" applyProtection="0"/>
    <xf numFmtId="0" fontId="23" fillId="0" borderId="21" applyNumberFormat="0" applyFill="0" applyAlignment="0" applyProtection="0"/>
    <xf numFmtId="0" fontId="14" fillId="0" borderId="16" applyNumberFormat="0" applyFill="0" applyAlignment="0" applyProtection="0"/>
    <xf numFmtId="0" fontId="16" fillId="0" borderId="0" applyNumberFormat="0" applyFill="0" applyBorder="0" applyAlignment="0" applyProtection="0"/>
    <xf numFmtId="0" fontId="28" fillId="9" borderId="0" applyNumberFormat="0" applyBorder="0" applyAlignment="0" applyProtection="0"/>
    <xf numFmtId="0" fontId="28" fillId="13" borderId="0" applyNumberFormat="0" applyBorder="0" applyAlignment="0" applyProtection="0"/>
    <xf numFmtId="0" fontId="28" fillId="17" borderId="0" applyNumberFormat="0" applyBorder="0" applyAlignment="0" applyProtection="0"/>
    <xf numFmtId="0" fontId="28" fillId="21" borderId="0" applyNumberFormat="0" applyBorder="0" applyAlignment="0" applyProtection="0"/>
    <xf numFmtId="0" fontId="28" fillId="25" borderId="0" applyNumberFormat="0" applyBorder="0" applyAlignment="0" applyProtection="0"/>
    <xf numFmtId="0" fontId="28" fillId="29" borderId="0" applyNumberFormat="0" applyBorder="0" applyAlignment="0" applyProtection="0"/>
    <xf numFmtId="0" fontId="20" fillId="5" borderId="19" applyNumberFormat="0" applyAlignment="0" applyProtection="0"/>
    <xf numFmtId="0" fontId="18" fillId="3" borderId="0" applyNumberFormat="0" applyBorder="0" applyAlignment="0" applyProtection="0"/>
    <xf numFmtId="43" fontId="1" fillId="0" borderId="0" applyFont="0" applyFill="0" applyBorder="0" applyAlignment="0" applyProtection="0"/>
    <xf numFmtId="0" fontId="19" fillId="4" borderId="0" applyNumberFormat="0" applyBorder="0" applyAlignment="0" applyProtection="0"/>
    <xf numFmtId="0" fontId="12" fillId="8" borderId="23" applyNumberFormat="0" applyFont="0" applyAlignment="0" applyProtection="0"/>
    <xf numFmtId="0" fontId="21" fillId="6" borderId="20"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13" fillId="0" borderId="0" applyNumberFormat="0" applyFill="0" applyBorder="0" applyAlignment="0" applyProtection="0"/>
    <xf numFmtId="0" fontId="15" fillId="0" borderId="17" applyNumberFormat="0" applyFill="0" applyAlignment="0" applyProtection="0"/>
    <xf numFmtId="0" fontId="16" fillId="0" borderId="18" applyNumberFormat="0" applyFill="0" applyAlignment="0" applyProtection="0"/>
    <xf numFmtId="0" fontId="27" fillId="0" borderId="24" applyNumberFormat="0" applyFill="0" applyAlignment="0" applyProtection="0"/>
    <xf numFmtId="9" fontId="1" fillId="0" borderId="0" applyFont="0" applyFill="0" applyBorder="0" applyAlignment="0" applyProtection="0"/>
  </cellStyleXfs>
  <cellXfs count="763">
    <xf numFmtId="0" fontId="0" fillId="0" borderId="0" xfId="0"/>
    <xf numFmtId="0" fontId="0" fillId="33" borderId="0" xfId="0" applyFill="1"/>
    <xf numFmtId="0" fontId="4" fillId="34" borderId="0" xfId="0" applyFont="1" applyFill="1" applyAlignment="1">
      <alignment horizontal="left"/>
    </xf>
    <xf numFmtId="0" fontId="2" fillId="35" borderId="1" xfId="0" applyFont="1" applyFill="1" applyBorder="1" applyAlignment="1">
      <alignment horizontal="center"/>
    </xf>
    <xf numFmtId="0" fontId="2" fillId="33" borderId="1" xfId="0" applyFont="1" applyFill="1" applyBorder="1" applyAlignment="1">
      <alignment horizontal="center"/>
    </xf>
    <xf numFmtId="0" fontId="4" fillId="34" borderId="1" xfId="0" applyFont="1" applyFill="1" applyBorder="1" applyAlignment="1">
      <alignment horizontal="left"/>
    </xf>
    <xf numFmtId="43" fontId="4" fillId="34" borderId="1" xfId="0" applyNumberFormat="1" applyFont="1" applyFill="1" applyBorder="1" applyAlignment="1">
      <alignment horizontal="right"/>
    </xf>
    <xf numFmtId="43" fontId="4" fillId="34" borderId="1" xfId="0" applyNumberFormat="1" applyFont="1" applyFill="1" applyBorder="1" applyAlignment="1">
      <alignment horizontal="left"/>
    </xf>
    <xf numFmtId="43" fontId="4" fillId="33" borderId="1" xfId="0" applyNumberFormat="1" applyFont="1" applyFill="1" applyBorder="1" applyAlignment="1">
      <alignment horizontal="left"/>
    </xf>
    <xf numFmtId="0" fontId="0" fillId="36" borderId="0" xfId="0" applyFill="1"/>
    <xf numFmtId="0" fontId="4" fillId="36" borderId="1" xfId="0" applyFont="1" applyFill="1" applyBorder="1" applyAlignment="1">
      <alignment horizontal="left"/>
    </xf>
    <xf numFmtId="43" fontId="4" fillId="36" borderId="1" xfId="0" applyNumberFormat="1" applyFont="1" applyFill="1" applyBorder="1" applyAlignment="1">
      <alignment horizontal="right"/>
    </xf>
    <xf numFmtId="43" fontId="4" fillId="36" borderId="1" xfId="0" applyNumberFormat="1" applyFont="1" applyFill="1" applyBorder="1" applyAlignment="1">
      <alignment horizontal="left"/>
    </xf>
    <xf numFmtId="43" fontId="0" fillId="0" borderId="0" xfId="0" applyNumberFormat="1"/>
    <xf numFmtId="0" fontId="0" fillId="37" borderId="0" xfId="0" applyFill="1"/>
    <xf numFmtId="0" fontId="2" fillId="37" borderId="1" xfId="0" applyFont="1" applyFill="1" applyBorder="1" applyAlignment="1">
      <alignment horizontal="center"/>
    </xf>
    <xf numFmtId="43" fontId="4" fillId="37" borderId="1" xfId="0" applyNumberFormat="1" applyFont="1" applyFill="1" applyBorder="1" applyAlignment="1">
      <alignment horizontal="left"/>
    </xf>
    <xf numFmtId="0" fontId="10" fillId="0" borderId="0" xfId="0" applyFont="1"/>
    <xf numFmtId="0" fontId="9" fillId="0" borderId="0" xfId="0" applyFont="1"/>
    <xf numFmtId="0" fontId="6" fillId="38" borderId="0" xfId="0" applyFont="1" applyFill="1" applyAlignment="1">
      <alignment vertical="center"/>
    </xf>
    <xf numFmtId="0" fontId="7" fillId="39" borderId="0" xfId="0" applyFont="1" applyFill="1" applyAlignment="1">
      <alignment vertical="center"/>
    </xf>
    <xf numFmtId="14" fontId="7" fillId="39" borderId="0" xfId="0" applyNumberFormat="1" applyFont="1" applyFill="1" applyAlignment="1">
      <alignment vertical="center"/>
    </xf>
    <xf numFmtId="0" fontId="8" fillId="39" borderId="0" xfId="0" applyFont="1" applyFill="1" applyAlignment="1">
      <alignment horizontal="center" vertical="center"/>
    </xf>
    <xf numFmtId="0" fontId="7" fillId="39" borderId="0" xfId="0" applyFont="1" applyFill="1" applyAlignment="1">
      <alignment horizontal="center" vertical="center"/>
    </xf>
    <xf numFmtId="0" fontId="7" fillId="39" borderId="0" xfId="0" applyFont="1" applyFill="1" applyAlignment="1">
      <alignment horizontal="right" vertical="center"/>
    </xf>
    <xf numFmtId="0" fontId="7" fillId="0" borderId="0" xfId="0" applyFont="1" applyAlignment="1">
      <alignment vertical="center"/>
    </xf>
    <xf numFmtId="14" fontId="7" fillId="0" borderId="0" xfId="0" applyNumberFormat="1" applyFont="1" applyAlignment="1">
      <alignment vertical="center"/>
    </xf>
    <xf numFmtId="0" fontId="8"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right" vertical="center"/>
    </xf>
    <xf numFmtId="0" fontId="5" fillId="0" borderId="0" xfId="0" applyFont="1" applyAlignment="1">
      <alignment horizontal="right" vertical="center"/>
    </xf>
    <xf numFmtId="43" fontId="5" fillId="0" borderId="0" xfId="33" applyFont="1" applyAlignment="1">
      <alignment horizontal="right" vertical="center"/>
    </xf>
    <xf numFmtId="0" fontId="0" fillId="0" borderId="0" xfId="0" applyAlignment="1">
      <alignment horizontal="left"/>
    </xf>
    <xf numFmtId="0" fontId="5" fillId="0" borderId="0" xfId="0" applyFont="1" applyAlignment="1">
      <alignment horizontal="right" vertical="center" wrapText="1"/>
    </xf>
    <xf numFmtId="0" fontId="9" fillId="0" borderId="5" xfId="0" applyFont="1" applyBorder="1"/>
    <xf numFmtId="0" fontId="0" fillId="0" borderId="5" xfId="0" applyBorder="1"/>
    <xf numFmtId="0" fontId="29" fillId="38" borderId="0" xfId="0" applyFont="1" applyFill="1" applyAlignment="1">
      <alignment vertical="center"/>
    </xf>
    <xf numFmtId="0" fontId="30" fillId="0" borderId="0" xfId="0" applyFont="1" applyAlignment="1">
      <alignment horizontal="center" vertical="center"/>
    </xf>
    <xf numFmtId="0" fontId="30" fillId="39" borderId="0" xfId="0" applyFont="1" applyFill="1" applyAlignment="1">
      <alignment horizontal="center" vertical="center"/>
    </xf>
    <xf numFmtId="0" fontId="0" fillId="0" borderId="8" xfId="0" applyBorder="1"/>
    <xf numFmtId="0" fontId="11" fillId="0" borderId="0" xfId="0" applyFont="1"/>
    <xf numFmtId="0" fontId="7" fillId="0" borderId="12" xfId="0" applyFont="1" applyBorder="1" applyAlignment="1">
      <alignment vertical="center"/>
    </xf>
    <xf numFmtId="0" fontId="9" fillId="0" borderId="13" xfId="0" applyFont="1" applyBorder="1"/>
    <xf numFmtId="0" fontId="29" fillId="38" borderId="12" xfId="0" applyFont="1" applyFill="1" applyBorder="1" applyAlignment="1">
      <alignment vertical="center"/>
    </xf>
    <xf numFmtId="0" fontId="7" fillId="39" borderId="12" xfId="0" applyFont="1" applyFill="1" applyBorder="1" applyAlignment="1">
      <alignment vertical="center"/>
    </xf>
    <xf numFmtId="0" fontId="0" fillId="0" borderId="12" xfId="0" applyBorder="1"/>
    <xf numFmtId="0" fontId="0" fillId="0" borderId="14" xfId="0" applyBorder="1"/>
    <xf numFmtId="0" fontId="5" fillId="40" borderId="8" xfId="0" applyFont="1" applyFill="1" applyBorder="1" applyAlignment="1">
      <alignment horizontal="right" vertical="center"/>
    </xf>
    <xf numFmtId="43" fontId="7" fillId="0" borderId="7" xfId="33" applyFont="1" applyBorder="1" applyAlignment="1">
      <alignment horizontal="right" vertical="center"/>
    </xf>
    <xf numFmtId="43" fontId="7" fillId="39" borderId="7" xfId="33" applyFont="1" applyFill="1" applyBorder="1" applyAlignment="1">
      <alignment horizontal="right" vertical="center"/>
    </xf>
    <xf numFmtId="164" fontId="0" fillId="0" borderId="0" xfId="33" applyNumberFormat="1" applyFont="1" applyAlignment="1"/>
    <xf numFmtId="164" fontId="5" fillId="0" borderId="0" xfId="33" applyNumberFormat="1" applyFont="1" applyAlignment="1">
      <alignment horizontal="right" vertical="center"/>
    </xf>
    <xf numFmtId="164" fontId="0" fillId="0" borderId="6" xfId="33" applyNumberFormat="1" applyFont="1" applyBorder="1" applyAlignment="1"/>
    <xf numFmtId="164" fontId="29" fillId="38" borderId="7" xfId="33" applyNumberFormat="1" applyFont="1" applyFill="1" applyBorder="1" applyAlignment="1">
      <alignment vertical="center"/>
    </xf>
    <xf numFmtId="164" fontId="7" fillId="0" borderId="7" xfId="33" applyNumberFormat="1" applyFont="1" applyBorder="1" applyAlignment="1">
      <alignment horizontal="right" vertical="center"/>
    </xf>
    <xf numFmtId="164" fontId="7" fillId="39" borderId="7" xfId="33" applyNumberFormat="1" applyFont="1" applyFill="1" applyBorder="1" applyAlignment="1">
      <alignment horizontal="right" vertical="center"/>
    </xf>
    <xf numFmtId="164" fontId="5" fillId="0" borderId="7" xfId="33" applyNumberFormat="1" applyFont="1" applyBorder="1" applyAlignment="1">
      <alignment horizontal="right" vertical="center"/>
    </xf>
    <xf numFmtId="164" fontId="0" fillId="0" borderId="7" xfId="33" applyNumberFormat="1" applyFont="1" applyBorder="1"/>
    <xf numFmtId="164" fontId="5" fillId="40" borderId="15" xfId="33" applyNumberFormat="1" applyFont="1" applyFill="1" applyBorder="1" applyAlignment="1">
      <alignment horizontal="right" vertical="center"/>
    </xf>
    <xf numFmtId="164" fontId="0" fillId="0" borderId="0" xfId="33" applyNumberFormat="1" applyFont="1"/>
    <xf numFmtId="164" fontId="0" fillId="0" borderId="7" xfId="33" applyNumberFormat="1" applyFont="1" applyBorder="1" applyAlignment="1"/>
    <xf numFmtId="0" fontId="31" fillId="0" borderId="5" xfId="0" applyFont="1" applyBorder="1"/>
    <xf numFmtId="164" fontId="1" fillId="0" borderId="6" xfId="33" applyNumberFormat="1" applyFont="1" applyBorder="1" applyAlignment="1"/>
    <xf numFmtId="0" fontId="32" fillId="38" borderId="0" xfId="0" applyFont="1" applyFill="1" applyAlignment="1">
      <alignment vertical="center"/>
    </xf>
    <xf numFmtId="164" fontId="32" fillId="38" borderId="7" xfId="33" applyNumberFormat="1" applyFont="1" applyFill="1" applyBorder="1" applyAlignment="1">
      <alignment vertical="center"/>
    </xf>
    <xf numFmtId="0" fontId="31" fillId="0" borderId="0" xfId="0" applyFont="1"/>
    <xf numFmtId="164" fontId="1" fillId="0" borderId="7" xfId="33" applyNumberFormat="1" applyFont="1" applyBorder="1"/>
    <xf numFmtId="0" fontId="0" fillId="41" borderId="0" xfId="0" applyFill="1"/>
    <xf numFmtId="0" fontId="2" fillId="41" borderId="1" xfId="0" applyFont="1" applyFill="1" applyBorder="1" applyAlignment="1">
      <alignment horizontal="center"/>
    </xf>
    <xf numFmtId="43" fontId="4" fillId="41" borderId="1" xfId="0" applyNumberFormat="1" applyFont="1" applyFill="1" applyBorder="1" applyAlignment="1">
      <alignment horizontal="left"/>
    </xf>
    <xf numFmtId="0" fontId="29" fillId="38" borderId="27" xfId="0" applyFont="1" applyFill="1" applyBorder="1" applyAlignment="1">
      <alignment vertical="center"/>
    </xf>
    <xf numFmtId="0" fontId="5" fillId="0" borderId="28" xfId="0" applyFont="1" applyBorder="1" applyAlignment="1">
      <alignment horizontal="right" vertical="center"/>
    </xf>
    <xf numFmtId="0" fontId="5" fillId="0" borderId="29" xfId="0" applyFont="1" applyBorder="1" applyAlignment="1">
      <alignment horizontal="right" vertical="center"/>
    </xf>
    <xf numFmtId="0" fontId="29" fillId="38" borderId="25" xfId="0" applyFont="1" applyFill="1" applyBorder="1" applyAlignment="1">
      <alignment vertical="center"/>
    </xf>
    <xf numFmtId="0" fontId="29" fillId="38" borderId="7" xfId="0" applyFont="1" applyFill="1" applyBorder="1" applyAlignment="1">
      <alignment vertical="center"/>
    </xf>
    <xf numFmtId="0" fontId="7" fillId="0" borderId="7" xfId="0" applyFont="1" applyBorder="1" applyAlignment="1">
      <alignment horizontal="right" vertical="center"/>
    </xf>
    <xf numFmtId="0" fontId="7" fillId="39" borderId="7" xfId="0" applyFont="1" applyFill="1" applyBorder="1" applyAlignment="1">
      <alignment horizontal="right" vertical="center"/>
    </xf>
    <xf numFmtId="0" fontId="5" fillId="0" borderId="30" xfId="0" applyFont="1" applyBorder="1" applyAlignment="1">
      <alignment horizontal="right" vertical="center"/>
    </xf>
    <xf numFmtId="0" fontId="5" fillId="0" borderId="31" xfId="0" applyFont="1" applyBorder="1" applyAlignment="1">
      <alignment horizontal="right" vertical="center"/>
    </xf>
    <xf numFmtId="0" fontId="29" fillId="38" borderId="32" xfId="0" applyFont="1" applyFill="1" applyBorder="1" applyAlignment="1">
      <alignment vertical="center"/>
    </xf>
    <xf numFmtId="0" fontId="5" fillId="0" borderId="7" xfId="0" applyFont="1" applyBorder="1" applyAlignment="1">
      <alignment horizontal="right" vertical="center"/>
    </xf>
    <xf numFmtId="0" fontId="33" fillId="0" borderId="8" xfId="0" applyFont="1" applyBorder="1"/>
    <xf numFmtId="164" fontId="35" fillId="0" borderId="15" xfId="33" applyNumberFormat="1" applyFont="1" applyBorder="1"/>
    <xf numFmtId="0" fontId="0" fillId="0" borderId="11" xfId="0" applyBorder="1"/>
    <xf numFmtId="0" fontId="33" fillId="0" borderId="5" xfId="0" applyFont="1" applyBorder="1"/>
    <xf numFmtId="164" fontId="35" fillId="0" borderId="6" xfId="33" applyNumberFormat="1" applyFont="1" applyBorder="1"/>
    <xf numFmtId="0" fontId="36" fillId="0" borderId="0" xfId="0" applyFont="1"/>
    <xf numFmtId="164" fontId="36" fillId="0" borderId="7" xfId="33" applyNumberFormat="1" applyFont="1" applyBorder="1"/>
    <xf numFmtId="0" fontId="0" fillId="0" borderId="25" xfId="0" applyBorder="1"/>
    <xf numFmtId="164" fontId="0" fillId="0" borderId="26" xfId="33" applyNumberFormat="1" applyFont="1" applyBorder="1"/>
    <xf numFmtId="0" fontId="7" fillId="0" borderId="5" xfId="0" applyFont="1" applyBorder="1" applyAlignment="1">
      <alignment vertical="center"/>
    </xf>
    <xf numFmtId="14" fontId="7" fillId="0" borderId="5" xfId="0" applyNumberFormat="1" applyFont="1" applyBorder="1" applyAlignment="1">
      <alignment vertical="center"/>
    </xf>
    <xf numFmtId="0" fontId="30" fillId="0" borderId="5"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right" vertical="center"/>
    </xf>
    <xf numFmtId="0" fontId="34" fillId="0" borderId="0" xfId="0" applyFont="1"/>
    <xf numFmtId="164" fontId="34" fillId="0" borderId="7" xfId="33" applyNumberFormat="1" applyFont="1" applyBorder="1"/>
    <xf numFmtId="0" fontId="34" fillId="0" borderId="8" xfId="0" applyFont="1" applyBorder="1"/>
    <xf numFmtId="164" fontId="37" fillId="0" borderId="15" xfId="33" applyNumberFormat="1" applyFont="1" applyBorder="1"/>
    <xf numFmtId="0" fontId="0" fillId="42" borderId="0" xfId="0" applyFill="1"/>
    <xf numFmtId="0" fontId="2" fillId="42" borderId="1" xfId="0" applyFont="1" applyFill="1" applyBorder="1" applyAlignment="1">
      <alignment horizontal="center"/>
    </xf>
    <xf numFmtId="43" fontId="4" fillId="42" borderId="1" xfId="0" applyNumberFormat="1" applyFont="1" applyFill="1" applyBorder="1" applyAlignment="1">
      <alignment horizontal="left"/>
    </xf>
    <xf numFmtId="4" fontId="7" fillId="0" borderId="0" xfId="0" applyNumberFormat="1" applyFont="1" applyAlignment="1">
      <alignment horizontal="right" vertical="center"/>
    </xf>
    <xf numFmtId="4" fontId="7" fillId="39" borderId="0" xfId="0" applyNumberFormat="1" applyFont="1" applyFill="1" applyAlignment="1">
      <alignment horizontal="right" vertical="center"/>
    </xf>
    <xf numFmtId="4" fontId="5" fillId="0" borderId="0" xfId="0" applyNumberFormat="1" applyFont="1" applyAlignment="1">
      <alignment horizontal="right" vertical="center"/>
    </xf>
    <xf numFmtId="0" fontId="5" fillId="0" borderId="12" xfId="0" applyFont="1" applyBorder="1" applyAlignment="1">
      <alignment horizontal="right" vertical="center"/>
    </xf>
    <xf numFmtId="4" fontId="7" fillId="0" borderId="9" xfId="0" applyNumberFormat="1" applyFont="1" applyBorder="1" applyAlignment="1">
      <alignment horizontal="right" vertical="center"/>
    </xf>
    <xf numFmtId="4" fontId="5" fillId="44" borderId="10" xfId="0" applyNumberFormat="1" applyFont="1" applyFill="1" applyBorder="1" applyAlignment="1">
      <alignment horizontal="right" vertical="center"/>
    </xf>
    <xf numFmtId="4" fontId="5" fillId="0" borderId="10" xfId="0" applyNumberFormat="1" applyFont="1" applyBorder="1" applyAlignment="1">
      <alignment horizontal="right" vertical="center"/>
    </xf>
    <xf numFmtId="0" fontId="7" fillId="0" borderId="13" xfId="0" applyFont="1" applyBorder="1" applyAlignment="1">
      <alignment vertical="center"/>
    </xf>
    <xf numFmtId="4" fontId="7" fillId="0" borderId="6" xfId="0" applyNumberFormat="1" applyFont="1" applyBorder="1" applyAlignment="1">
      <alignment horizontal="right" vertical="center"/>
    </xf>
    <xf numFmtId="4" fontId="7" fillId="39" borderId="7" xfId="0" applyNumberFormat="1" applyFont="1" applyFill="1" applyBorder="1" applyAlignment="1">
      <alignment horizontal="right" vertical="center"/>
    </xf>
    <xf numFmtId="4" fontId="7" fillId="0" borderId="7" xfId="0" applyNumberFormat="1" applyFont="1" applyBorder="1" applyAlignment="1">
      <alignment horizontal="right" vertical="center"/>
    </xf>
    <xf numFmtId="0" fontId="5" fillId="0" borderId="8" xfId="0" applyFont="1" applyBorder="1" applyAlignment="1">
      <alignment horizontal="right" vertical="center"/>
    </xf>
    <xf numFmtId="0" fontId="7" fillId="0" borderId="6" xfId="0" applyFont="1" applyBorder="1" applyAlignment="1">
      <alignment horizontal="center" vertical="center"/>
    </xf>
    <xf numFmtId="0" fontId="7" fillId="39" borderId="7" xfId="0" applyFont="1" applyFill="1" applyBorder="1" applyAlignment="1">
      <alignment horizontal="center" vertical="center"/>
    </xf>
    <xf numFmtId="0" fontId="7" fillId="0" borderId="7" xfId="0" applyFont="1" applyBorder="1" applyAlignment="1">
      <alignment horizontal="center" vertical="center"/>
    </xf>
    <xf numFmtId="4" fontId="5" fillId="43" borderId="15" xfId="0" applyNumberFormat="1" applyFont="1" applyFill="1" applyBorder="1" applyAlignment="1">
      <alignment horizontal="right" vertical="center"/>
    </xf>
    <xf numFmtId="4" fontId="5" fillId="0" borderId="7" xfId="0" applyNumberFormat="1" applyFont="1" applyBorder="1" applyAlignment="1">
      <alignment horizontal="right" vertical="center"/>
    </xf>
    <xf numFmtId="0" fontId="7" fillId="39" borderId="14" xfId="0" applyFont="1" applyFill="1" applyBorder="1" applyAlignment="1">
      <alignment vertical="center"/>
    </xf>
    <xf numFmtId="0" fontId="7" fillId="39" borderId="8" xfId="0" applyFont="1" applyFill="1" applyBorder="1" applyAlignment="1">
      <alignment vertical="center"/>
    </xf>
    <xf numFmtId="14" fontId="7" fillId="39" borderId="8" xfId="0" applyNumberFormat="1" applyFont="1" applyFill="1" applyBorder="1" applyAlignment="1">
      <alignment vertical="center"/>
    </xf>
    <xf numFmtId="0" fontId="30" fillId="39" borderId="8" xfId="0" applyFont="1" applyFill="1" applyBorder="1" applyAlignment="1">
      <alignment horizontal="center" vertical="center"/>
    </xf>
    <xf numFmtId="4" fontId="7" fillId="39" borderId="15" xfId="0" applyNumberFormat="1" applyFont="1" applyFill="1" applyBorder="1" applyAlignment="1">
      <alignment horizontal="right" vertical="center"/>
    </xf>
    <xf numFmtId="4" fontId="5" fillId="44" borderId="11" xfId="0" applyNumberFormat="1" applyFont="1" applyFill="1" applyBorder="1" applyAlignment="1">
      <alignment horizontal="right" vertical="center"/>
    </xf>
    <xf numFmtId="0" fontId="7" fillId="0" borderId="7" xfId="0" applyFont="1" applyBorder="1" applyAlignment="1">
      <alignment vertical="center"/>
    </xf>
    <xf numFmtId="0" fontId="0" fillId="0" borderId="15" xfId="0" applyBorder="1"/>
    <xf numFmtId="0" fontId="7" fillId="39" borderId="15" xfId="0" applyFont="1" applyFill="1" applyBorder="1" applyAlignment="1">
      <alignment horizontal="center" vertical="center"/>
    </xf>
    <xf numFmtId="0" fontId="7" fillId="0" borderId="14" xfId="0" applyFont="1" applyBorder="1" applyAlignment="1">
      <alignment vertical="center"/>
    </xf>
    <xf numFmtId="0" fontId="7" fillId="0" borderId="8" xfId="0" applyFont="1" applyBorder="1" applyAlignment="1">
      <alignment vertical="center"/>
    </xf>
    <xf numFmtId="14" fontId="7" fillId="0" borderId="8" xfId="0" applyNumberFormat="1" applyFont="1" applyBorder="1" applyAlignment="1">
      <alignment vertical="center"/>
    </xf>
    <xf numFmtId="0" fontId="30" fillId="0" borderId="8" xfId="0" applyFont="1" applyBorder="1" applyAlignment="1">
      <alignment horizontal="center" vertical="center"/>
    </xf>
    <xf numFmtId="4" fontId="7" fillId="0" borderId="15" xfId="0" applyNumberFormat="1" applyFont="1" applyBorder="1" applyAlignment="1">
      <alignment horizontal="right" vertical="center"/>
    </xf>
    <xf numFmtId="0" fontId="7" fillId="0" borderId="15" xfId="0" applyFont="1" applyBorder="1" applyAlignment="1">
      <alignment horizontal="center" vertical="center"/>
    </xf>
    <xf numFmtId="0" fontId="0" fillId="0" borderId="37" xfId="0" applyBorder="1"/>
    <xf numFmtId="0" fontId="0" fillId="0" borderId="38" xfId="0" applyBorder="1"/>
    <xf numFmtId="164" fontId="38" fillId="43" borderId="39" xfId="33" applyNumberFormat="1" applyFont="1" applyFill="1" applyBorder="1"/>
    <xf numFmtId="164" fontId="0" fillId="0" borderId="10" xfId="33" applyNumberFormat="1" applyFont="1" applyBorder="1"/>
    <xf numFmtId="0" fontId="0" fillId="0" borderId="10" xfId="0" applyBorder="1"/>
    <xf numFmtId="164" fontId="5" fillId="45" borderId="11" xfId="33" applyNumberFormat="1" applyFont="1" applyFill="1" applyBorder="1" applyAlignment="1">
      <alignment horizontal="right" vertical="center"/>
    </xf>
    <xf numFmtId="4" fontId="5" fillId="44" borderId="30" xfId="0" applyNumberFormat="1" applyFont="1" applyFill="1" applyBorder="1" applyAlignment="1">
      <alignment horizontal="right" vertical="center"/>
    </xf>
    <xf numFmtId="4" fontId="5" fillId="44" borderId="7" xfId="0" applyNumberFormat="1" applyFont="1" applyFill="1" applyBorder="1" applyAlignment="1">
      <alignment horizontal="right" vertical="center"/>
    </xf>
    <xf numFmtId="164" fontId="35" fillId="43" borderId="15" xfId="33" applyNumberFormat="1" applyFont="1" applyFill="1" applyBorder="1"/>
    <xf numFmtId="4" fontId="7" fillId="44" borderId="7" xfId="0" applyNumberFormat="1" applyFont="1" applyFill="1" applyBorder="1" applyAlignment="1">
      <alignment horizontal="right" vertical="center"/>
    </xf>
    <xf numFmtId="4" fontId="0" fillId="43" borderId="15" xfId="0" applyNumberFormat="1" applyFill="1" applyBorder="1"/>
    <xf numFmtId="0" fontId="10" fillId="0" borderId="12" xfId="0" applyFont="1" applyBorder="1" applyAlignment="1">
      <alignment horizontal="center" vertical="center" textRotation="255" wrapText="1"/>
    </xf>
    <xf numFmtId="4" fontId="0" fillId="0" borderId="0" xfId="0" applyNumberFormat="1"/>
    <xf numFmtId="4" fontId="7" fillId="0" borderId="10" xfId="0" applyNumberFormat="1" applyFont="1" applyBorder="1" applyAlignment="1">
      <alignment horizontal="right" vertical="center"/>
    </xf>
    <xf numFmtId="0" fontId="7" fillId="0" borderId="40" xfId="0" applyFont="1" applyBorder="1" applyAlignment="1">
      <alignment vertical="center" wrapText="1"/>
    </xf>
    <xf numFmtId="14" fontId="7" fillId="0" borderId="40" xfId="0" applyNumberFormat="1" applyFont="1" applyBorder="1" applyAlignment="1">
      <alignment vertical="center" wrapText="1"/>
    </xf>
    <xf numFmtId="0" fontId="30" fillId="0" borderId="40" xfId="0" applyFont="1" applyBorder="1" applyAlignment="1">
      <alignment horizontal="center" vertical="center" wrapText="1"/>
    </xf>
    <xf numFmtId="0" fontId="7" fillId="0" borderId="40" xfId="0" applyFont="1" applyBorder="1" applyAlignment="1">
      <alignment horizontal="center" vertical="center" wrapText="1"/>
    </xf>
    <xf numFmtId="4" fontId="7" fillId="0" borderId="40" xfId="0" applyNumberFormat="1" applyFont="1" applyBorder="1" applyAlignment="1">
      <alignment horizontal="right" vertical="center" wrapText="1"/>
    </xf>
    <xf numFmtId="0" fontId="7" fillId="39" borderId="40" xfId="0" applyFont="1" applyFill="1" applyBorder="1" applyAlignment="1">
      <alignment vertical="center" wrapText="1"/>
    </xf>
    <xf numFmtId="14" fontId="7" fillId="39" borderId="40" xfId="0" applyNumberFormat="1" applyFont="1" applyFill="1" applyBorder="1" applyAlignment="1">
      <alignment vertical="center" wrapText="1"/>
    </xf>
    <xf numFmtId="0" fontId="30" fillId="39" borderId="40" xfId="0" applyFont="1" applyFill="1" applyBorder="1" applyAlignment="1">
      <alignment horizontal="center" vertical="center" wrapText="1"/>
    </xf>
    <xf numFmtId="0" fontId="7" fillId="39" borderId="40" xfId="0" applyFont="1" applyFill="1" applyBorder="1" applyAlignment="1">
      <alignment horizontal="center" vertical="center" wrapText="1"/>
    </xf>
    <xf numFmtId="4" fontId="7" fillId="39" borderId="40" xfId="0" applyNumberFormat="1" applyFont="1" applyFill="1" applyBorder="1" applyAlignment="1">
      <alignment horizontal="right" vertical="center" wrapText="1"/>
    </xf>
    <xf numFmtId="0" fontId="7" fillId="0" borderId="40" xfId="0" applyFont="1" applyBorder="1" applyAlignment="1">
      <alignment vertical="center"/>
    </xf>
    <xf numFmtId="14" fontId="7" fillId="0" borderId="40" xfId="0" applyNumberFormat="1" applyFont="1" applyBorder="1" applyAlignment="1">
      <alignment vertical="center"/>
    </xf>
    <xf numFmtId="0" fontId="30" fillId="0" borderId="40" xfId="0" applyFont="1" applyBorder="1" applyAlignment="1">
      <alignment horizontal="center" vertical="center"/>
    </xf>
    <xf numFmtId="0" fontId="7" fillId="0" borderId="40" xfId="0" applyFont="1" applyBorder="1" applyAlignment="1">
      <alignment horizontal="center" vertical="center"/>
    </xf>
    <xf numFmtId="4" fontId="7" fillId="0" borderId="40" xfId="0" applyNumberFormat="1" applyFont="1" applyBorder="1" applyAlignment="1">
      <alignment horizontal="right" vertical="center"/>
    </xf>
    <xf numFmtId="0" fontId="7" fillId="39" borderId="40" xfId="0" applyFont="1" applyFill="1" applyBorder="1" applyAlignment="1">
      <alignment vertical="center"/>
    </xf>
    <xf numFmtId="14" fontId="7" fillId="39" borderId="40" xfId="0" applyNumberFormat="1" applyFont="1" applyFill="1" applyBorder="1" applyAlignment="1">
      <alignment vertical="center"/>
    </xf>
    <xf numFmtId="0" fontId="30" fillId="39" borderId="40" xfId="0" applyFont="1" applyFill="1" applyBorder="1" applyAlignment="1">
      <alignment horizontal="center" vertical="center"/>
    </xf>
    <xf numFmtId="0" fontId="7" fillId="39" borderId="40" xfId="0" applyFont="1" applyFill="1" applyBorder="1" applyAlignment="1">
      <alignment horizontal="center" vertical="center"/>
    </xf>
    <xf numFmtId="4" fontId="7" fillId="39" borderId="40" xfId="0" applyNumberFormat="1" applyFont="1" applyFill="1" applyBorder="1" applyAlignment="1">
      <alignment horizontal="right" vertical="center"/>
    </xf>
    <xf numFmtId="0" fontId="5" fillId="0" borderId="40" xfId="0" applyFont="1" applyBorder="1" applyAlignment="1">
      <alignment horizontal="right" vertical="center"/>
    </xf>
    <xf numFmtId="0" fontId="7" fillId="39" borderId="43" xfId="0" applyFont="1" applyFill="1" applyBorder="1" applyAlignment="1">
      <alignment vertical="center" wrapText="1"/>
    </xf>
    <xf numFmtId="0" fontId="7" fillId="39" borderId="43" xfId="0" applyFont="1" applyFill="1" applyBorder="1" applyAlignment="1">
      <alignment horizontal="center" vertical="center" wrapText="1"/>
    </xf>
    <xf numFmtId="0" fontId="9" fillId="0" borderId="40" xfId="0" applyFont="1" applyBorder="1"/>
    <xf numFmtId="0" fontId="0" fillId="0" borderId="40" xfId="0" applyBorder="1"/>
    <xf numFmtId="164" fontId="0" fillId="0" borderId="40" xfId="33" applyNumberFormat="1" applyFont="1" applyBorder="1" applyAlignment="1"/>
    <xf numFmtId="0" fontId="29" fillId="38" borderId="40" xfId="0" applyFont="1" applyFill="1" applyBorder="1" applyAlignment="1">
      <alignment vertical="center"/>
    </xf>
    <xf numFmtId="164" fontId="29" fillId="38" borderId="40" xfId="33" applyNumberFormat="1" applyFont="1" applyFill="1" applyBorder="1" applyAlignment="1">
      <alignment vertical="center"/>
    </xf>
    <xf numFmtId="0" fontId="29" fillId="38" borderId="40" xfId="0" applyFont="1" applyFill="1" applyBorder="1" applyAlignment="1">
      <alignment vertical="center" wrapText="1"/>
    </xf>
    <xf numFmtId="4" fontId="7" fillId="36" borderId="43" xfId="0" applyNumberFormat="1" applyFont="1" applyFill="1" applyBorder="1" applyAlignment="1">
      <alignment horizontal="right" vertical="center" wrapText="1"/>
    </xf>
    <xf numFmtId="0" fontId="10" fillId="0" borderId="40" xfId="0" applyFont="1" applyBorder="1" applyAlignment="1">
      <alignment horizontal="center" vertical="center" textRotation="255" wrapText="1"/>
    </xf>
    <xf numFmtId="4" fontId="5" fillId="0" borderId="40" xfId="0" applyNumberFormat="1" applyFont="1" applyBorder="1" applyAlignment="1">
      <alignment horizontal="right" vertical="center"/>
    </xf>
    <xf numFmtId="4" fontId="5" fillId="36" borderId="40" xfId="0" applyNumberFormat="1" applyFont="1" applyFill="1" applyBorder="1" applyAlignment="1">
      <alignment horizontal="right" vertical="center"/>
    </xf>
    <xf numFmtId="0" fontId="0" fillId="0" borderId="0" xfId="0" applyAlignment="1">
      <alignment wrapText="1"/>
    </xf>
    <xf numFmtId="4" fontId="5" fillId="46" borderId="40" xfId="0" applyNumberFormat="1" applyFont="1" applyFill="1" applyBorder="1" applyAlignment="1">
      <alignment horizontal="right" vertical="center"/>
    </xf>
    <xf numFmtId="4" fontId="33" fillId="46" borderId="40" xfId="0" applyNumberFormat="1" applyFont="1" applyFill="1" applyBorder="1"/>
    <xf numFmtId="0" fontId="7" fillId="39" borderId="43" xfId="0" applyFont="1" applyFill="1" applyBorder="1" applyAlignment="1">
      <alignment vertical="center"/>
    </xf>
    <xf numFmtId="14" fontId="7" fillId="39" borderId="43" xfId="0" applyNumberFormat="1" applyFont="1" applyFill="1" applyBorder="1" applyAlignment="1">
      <alignment vertical="center"/>
    </xf>
    <xf numFmtId="0" fontId="30" fillId="39" borderId="43" xfId="0" applyFont="1" applyFill="1" applyBorder="1" applyAlignment="1">
      <alignment horizontal="center" vertical="center"/>
    </xf>
    <xf numFmtId="0" fontId="5" fillId="39" borderId="43" xfId="0" applyFont="1" applyFill="1" applyBorder="1" applyAlignment="1">
      <alignment vertical="center"/>
    </xf>
    <xf numFmtId="0" fontId="7" fillId="0" borderId="42" xfId="0" applyFont="1" applyBorder="1" applyAlignment="1">
      <alignment vertical="center"/>
    </xf>
    <xf numFmtId="0" fontId="7" fillId="39" borderId="42" xfId="0" applyFont="1" applyFill="1" applyBorder="1" applyAlignment="1">
      <alignment vertical="center"/>
    </xf>
    <xf numFmtId="0" fontId="10" fillId="0" borderId="45" xfId="0" applyFont="1" applyBorder="1" applyAlignment="1">
      <alignment horizontal="center" vertical="center" textRotation="255" wrapText="1"/>
    </xf>
    <xf numFmtId="0" fontId="0" fillId="0" borderId="9" xfId="0" applyBorder="1"/>
    <xf numFmtId="0" fontId="5" fillId="0" borderId="0" xfId="0" applyFont="1" applyAlignment="1">
      <alignment vertical="center"/>
    </xf>
    <xf numFmtId="4" fontId="7" fillId="36" borderId="0" xfId="0" applyNumberFormat="1" applyFont="1" applyFill="1" applyAlignment="1">
      <alignment horizontal="right" vertical="center"/>
    </xf>
    <xf numFmtId="0" fontId="5" fillId="39" borderId="0" xfId="0" applyFont="1" applyFill="1" applyAlignment="1">
      <alignment vertical="center"/>
    </xf>
    <xf numFmtId="0" fontId="0" fillId="0" borderId="50" xfId="0" applyBorder="1"/>
    <xf numFmtId="0" fontId="29" fillId="38" borderId="42" xfId="0" applyFont="1" applyFill="1" applyBorder="1" applyAlignment="1">
      <alignment vertical="center"/>
    </xf>
    <xf numFmtId="0" fontId="5" fillId="0" borderId="40" xfId="0" applyFont="1" applyBorder="1" applyAlignment="1">
      <alignment horizontal="left" vertical="center"/>
    </xf>
    <xf numFmtId="164" fontId="0" fillId="46" borderId="6" xfId="33" applyNumberFormat="1" applyFont="1" applyFill="1" applyBorder="1" applyAlignment="1"/>
    <xf numFmtId="0" fontId="29" fillId="38" borderId="0" xfId="0" applyFont="1" applyFill="1" applyAlignment="1">
      <alignment vertical="center" wrapText="1"/>
    </xf>
    <xf numFmtId="0" fontId="7" fillId="0" borderId="0" xfId="0" applyFont="1" applyAlignment="1">
      <alignment vertical="center" wrapText="1"/>
    </xf>
    <xf numFmtId="14" fontId="7" fillId="0" borderId="0" xfId="0" applyNumberFormat="1" applyFont="1" applyAlignment="1">
      <alignment vertical="center" wrapText="1"/>
    </xf>
    <xf numFmtId="0" fontId="30" fillId="0" borderId="0" xfId="0" applyFont="1" applyAlignment="1">
      <alignment horizontal="center" vertical="center" wrapText="1"/>
    </xf>
    <xf numFmtId="0" fontId="7" fillId="0" borderId="0" xfId="0" applyFont="1" applyAlignment="1">
      <alignment horizontal="center" vertical="center" wrapText="1"/>
    </xf>
    <xf numFmtId="4" fontId="0" fillId="46" borderId="0" xfId="0" applyNumberFormat="1" applyFill="1"/>
    <xf numFmtId="4" fontId="5" fillId="36" borderId="0" xfId="0" applyNumberFormat="1" applyFont="1" applyFill="1" applyAlignment="1">
      <alignment horizontal="right" vertical="center"/>
    </xf>
    <xf numFmtId="4" fontId="7" fillId="46" borderId="15" xfId="0" applyNumberFormat="1" applyFont="1" applyFill="1" applyBorder="1" applyAlignment="1">
      <alignment horizontal="right" vertical="center"/>
    </xf>
    <xf numFmtId="0" fontId="5" fillId="0" borderId="0" xfId="0" applyFont="1" applyAlignment="1">
      <alignment horizontal="center" vertical="center" wrapText="1"/>
    </xf>
    <xf numFmtId="4" fontId="5" fillId="46" borderId="0" xfId="0" applyNumberFormat="1" applyFont="1" applyFill="1" applyAlignment="1">
      <alignment horizontal="right" vertical="center"/>
    </xf>
    <xf numFmtId="0" fontId="10" fillId="0" borderId="9" xfId="0" applyFont="1" applyBorder="1" applyAlignment="1">
      <alignment horizontal="center" vertical="center" textRotation="255" wrapText="1"/>
    </xf>
    <xf numFmtId="0" fontId="10" fillId="0" borderId="10" xfId="0" applyFont="1" applyBorder="1" applyAlignment="1">
      <alignment horizontal="center" vertical="center" textRotation="255" wrapText="1"/>
    </xf>
    <xf numFmtId="0" fontId="5" fillId="0" borderId="40" xfId="0" applyFont="1" applyBorder="1" applyAlignment="1">
      <alignment vertical="center" wrapText="1"/>
    </xf>
    <xf numFmtId="4" fontId="33" fillId="36" borderId="40" xfId="0" applyNumberFormat="1" applyFont="1" applyFill="1" applyBorder="1"/>
    <xf numFmtId="0" fontId="10" fillId="0" borderId="0" xfId="0" applyFont="1" applyAlignment="1">
      <alignment horizontal="center" vertical="center" textRotation="255"/>
    </xf>
    <xf numFmtId="4" fontId="5" fillId="0" borderId="40" xfId="0" applyNumberFormat="1" applyFont="1" applyBorder="1" applyAlignment="1">
      <alignment horizontal="right" vertical="center" wrapText="1"/>
    </xf>
    <xf numFmtId="0" fontId="10" fillId="0" borderId="40" xfId="0" applyFont="1" applyBorder="1" applyAlignment="1">
      <alignment horizontal="center" vertical="center" textRotation="255"/>
    </xf>
    <xf numFmtId="0" fontId="7" fillId="0" borderId="45" xfId="0" applyFont="1" applyBorder="1" applyAlignment="1">
      <alignment vertical="center" wrapText="1"/>
    </xf>
    <xf numFmtId="14" fontId="7" fillId="0" borderId="45" xfId="0" applyNumberFormat="1" applyFont="1" applyBorder="1" applyAlignment="1">
      <alignment vertical="center" wrapText="1"/>
    </xf>
    <xf numFmtId="0" fontId="30" fillId="0" borderId="45" xfId="0" applyFont="1" applyBorder="1" applyAlignment="1">
      <alignment horizontal="center" vertical="center" wrapText="1"/>
    </xf>
    <xf numFmtId="0" fontId="7" fillId="0" borderId="45" xfId="0" applyFont="1" applyBorder="1" applyAlignment="1">
      <alignment horizontal="center" vertical="center" wrapText="1"/>
    </xf>
    <xf numFmtId="4" fontId="7" fillId="0" borderId="45" xfId="0" applyNumberFormat="1" applyFont="1" applyBorder="1" applyAlignment="1">
      <alignment horizontal="right" vertical="center" wrapText="1"/>
    </xf>
    <xf numFmtId="0" fontId="5" fillId="0" borderId="40" xfId="0" applyFont="1" applyBorder="1" applyAlignment="1">
      <alignment vertical="center"/>
    </xf>
    <xf numFmtId="0" fontId="7" fillId="39" borderId="54" xfId="0" applyFont="1" applyFill="1" applyBorder="1" applyAlignment="1">
      <alignment vertical="center" wrapText="1"/>
    </xf>
    <xf numFmtId="0" fontId="7" fillId="0" borderId="54" xfId="0" applyFont="1" applyBorder="1" applyAlignment="1">
      <alignment vertical="center" wrapText="1"/>
    </xf>
    <xf numFmtId="0" fontId="10" fillId="0" borderId="10" xfId="0" applyFont="1" applyBorder="1" applyAlignment="1">
      <alignment horizontal="center" vertical="center" textRotation="255"/>
    </xf>
    <xf numFmtId="0" fontId="5" fillId="0" borderId="54" xfId="0" applyFont="1" applyBorder="1" applyAlignment="1">
      <alignment horizontal="right" vertical="center"/>
    </xf>
    <xf numFmtId="0" fontId="5" fillId="0" borderId="42" xfId="0" applyFont="1" applyBorder="1" applyAlignment="1">
      <alignment horizontal="right" vertical="center"/>
    </xf>
    <xf numFmtId="0" fontId="10" fillId="0" borderId="0" xfId="0" applyFont="1" applyAlignment="1">
      <alignment vertical="center" textRotation="255"/>
    </xf>
    <xf numFmtId="0" fontId="33" fillId="0" borderId="11" xfId="0" applyFont="1" applyBorder="1" applyAlignment="1">
      <alignment wrapText="1"/>
    </xf>
    <xf numFmtId="0" fontId="7" fillId="0" borderId="42" xfId="0" applyFont="1" applyBorder="1" applyAlignment="1">
      <alignment vertical="center" wrapText="1"/>
    </xf>
    <xf numFmtId="0" fontId="7" fillId="39" borderId="42" xfId="0" applyFont="1" applyFill="1" applyBorder="1" applyAlignment="1">
      <alignment vertical="center" wrapText="1"/>
    </xf>
    <xf numFmtId="0" fontId="7" fillId="39" borderId="0" xfId="0" applyFont="1" applyFill="1" applyAlignment="1">
      <alignment horizontal="center" vertical="center" wrapText="1"/>
    </xf>
    <xf numFmtId="4" fontId="5" fillId="36" borderId="0" xfId="0" applyNumberFormat="1" applyFont="1" applyFill="1" applyAlignment="1">
      <alignment horizontal="right" vertical="center" wrapText="1"/>
    </xf>
    <xf numFmtId="0" fontId="33" fillId="0" borderId="12" xfId="0" applyFont="1" applyBorder="1" applyAlignment="1">
      <alignment wrapText="1"/>
    </xf>
    <xf numFmtId="0" fontId="7" fillId="39" borderId="28" xfId="0" applyFont="1" applyFill="1" applyBorder="1" applyAlignment="1">
      <alignment vertical="center" wrapText="1"/>
    </xf>
    <xf numFmtId="14" fontId="7" fillId="39" borderId="28" xfId="0" applyNumberFormat="1" applyFont="1" applyFill="1" applyBorder="1" applyAlignment="1">
      <alignment vertical="center" wrapText="1"/>
    </xf>
    <xf numFmtId="0" fontId="30" fillId="39" borderId="28" xfId="0" applyFont="1" applyFill="1" applyBorder="1" applyAlignment="1">
      <alignment horizontal="center" vertical="center" wrapText="1"/>
    </xf>
    <xf numFmtId="4" fontId="5" fillId="47" borderId="40" xfId="0" applyNumberFormat="1" applyFont="1" applyFill="1" applyBorder="1" applyAlignment="1">
      <alignment horizontal="right" vertical="center"/>
    </xf>
    <xf numFmtId="4" fontId="5" fillId="39" borderId="0" xfId="0" applyNumberFormat="1" applyFont="1" applyFill="1" applyAlignment="1">
      <alignment horizontal="right" vertical="center" wrapText="1"/>
    </xf>
    <xf numFmtId="0" fontId="5" fillId="0" borderId="42" xfId="0" applyFont="1" applyBorder="1" applyAlignment="1">
      <alignment vertical="center"/>
    </xf>
    <xf numFmtId="14" fontId="5" fillId="0" borderId="40" xfId="0" applyNumberFormat="1" applyFont="1" applyBorder="1" applyAlignment="1">
      <alignment vertical="center"/>
    </xf>
    <xf numFmtId="0" fontId="39" fillId="0" borderId="40" xfId="0" applyFont="1" applyBorder="1" applyAlignment="1">
      <alignment horizontal="center" vertical="center"/>
    </xf>
    <xf numFmtId="0" fontId="7" fillId="0" borderId="29" xfId="0" applyFont="1" applyBorder="1" applyAlignment="1">
      <alignment vertical="center" wrapText="1"/>
    </xf>
    <xf numFmtId="14" fontId="7" fillId="0" borderId="29" xfId="0" applyNumberFormat="1" applyFont="1" applyBorder="1" applyAlignment="1">
      <alignment vertical="center" wrapText="1"/>
    </xf>
    <xf numFmtId="0" fontId="30" fillId="0" borderId="29"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2" xfId="0" applyFont="1" applyBorder="1"/>
    <xf numFmtId="0" fontId="5" fillId="39" borderId="42" xfId="0" applyFont="1" applyFill="1" applyBorder="1" applyAlignment="1">
      <alignment vertical="center"/>
    </xf>
    <xf numFmtId="0" fontId="33" fillId="0" borderId="9" xfId="0" applyFont="1" applyBorder="1" applyAlignment="1">
      <alignment horizontal="center"/>
    </xf>
    <xf numFmtId="0" fontId="33" fillId="0" borderId="10" xfId="0" applyFont="1" applyBorder="1"/>
    <xf numFmtId="0" fontId="10" fillId="0" borderId="51" xfId="0" applyFont="1" applyBorder="1" applyAlignment="1">
      <alignment horizontal="center" vertical="center" textRotation="255"/>
    </xf>
    <xf numFmtId="4" fontId="0" fillId="36" borderId="0" xfId="0" applyNumberFormat="1" applyFill="1"/>
    <xf numFmtId="0" fontId="0" fillId="0" borderId="11" xfId="0" applyBorder="1" applyAlignment="1">
      <alignment wrapText="1"/>
    </xf>
    <xf numFmtId="0" fontId="33" fillId="0" borderId="10" xfId="0" applyFont="1" applyBorder="1" applyAlignment="1">
      <alignment horizontal="center" wrapText="1"/>
    </xf>
    <xf numFmtId="0" fontId="0" fillId="0" borderId="45" xfId="0" applyBorder="1"/>
    <xf numFmtId="0" fontId="0" fillId="0" borderId="9" xfId="0" applyBorder="1" applyAlignment="1">
      <alignment wrapText="1"/>
    </xf>
    <xf numFmtId="0" fontId="7" fillId="39" borderId="0" xfId="0" applyFont="1" applyFill="1" applyAlignment="1">
      <alignment vertical="center" wrapText="1"/>
    </xf>
    <xf numFmtId="14" fontId="7" fillId="39" borderId="0" xfId="0" applyNumberFormat="1" applyFont="1" applyFill="1" applyAlignment="1">
      <alignment vertical="center" wrapText="1"/>
    </xf>
    <xf numFmtId="0" fontId="30" fillId="39" borderId="0" xfId="0" applyFont="1" applyFill="1" applyAlignment="1">
      <alignment horizontal="center" vertical="center" wrapText="1"/>
    </xf>
    <xf numFmtId="4" fontId="7" fillId="39" borderId="0" xfId="0" applyNumberFormat="1" applyFont="1" applyFill="1" applyAlignment="1">
      <alignment horizontal="right" vertical="center" wrapText="1"/>
    </xf>
    <xf numFmtId="4" fontId="33" fillId="0" borderId="0" xfId="0" applyNumberFormat="1" applyFont="1"/>
    <xf numFmtId="0" fontId="33" fillId="0" borderId="0" xfId="0" applyFont="1"/>
    <xf numFmtId="4" fontId="33" fillId="0" borderId="40" xfId="0" applyNumberFormat="1" applyFont="1" applyBorder="1"/>
    <xf numFmtId="4" fontId="7" fillId="0" borderId="0" xfId="0" applyNumberFormat="1" applyFont="1" applyAlignment="1">
      <alignment horizontal="right" vertical="center" wrapText="1"/>
    </xf>
    <xf numFmtId="0" fontId="5" fillId="0" borderId="0" xfId="0" applyFont="1" applyAlignment="1">
      <alignment vertical="center" wrapText="1"/>
    </xf>
    <xf numFmtId="4" fontId="5" fillId="44" borderId="0" xfId="0" applyNumberFormat="1" applyFont="1" applyFill="1" applyAlignment="1">
      <alignment horizontal="right" vertical="center" wrapText="1"/>
    </xf>
    <xf numFmtId="0" fontId="0" fillId="0" borderId="13" xfId="0" applyBorder="1"/>
    <xf numFmtId="0" fontId="11" fillId="0" borderId="5" xfId="0" applyFont="1" applyBorder="1"/>
    <xf numFmtId="0" fontId="10" fillId="0" borderId="12" xfId="0" applyFont="1" applyBorder="1" applyAlignment="1">
      <alignment horizontal="center" vertical="center" textRotation="255"/>
    </xf>
    <xf numFmtId="0" fontId="29" fillId="38" borderId="7" xfId="0" applyFont="1" applyFill="1" applyBorder="1" applyAlignment="1">
      <alignment vertical="center" wrapText="1"/>
    </xf>
    <xf numFmtId="4" fontId="5" fillId="0" borderId="7" xfId="0" applyNumberFormat="1" applyFont="1" applyBorder="1" applyAlignment="1">
      <alignment horizontal="right" vertical="center" wrapText="1"/>
    </xf>
    <xf numFmtId="0" fontId="10" fillId="0" borderId="14" xfId="0" applyFont="1" applyBorder="1" applyAlignment="1">
      <alignment horizontal="center" vertical="center" textRotation="255"/>
    </xf>
    <xf numFmtId="0" fontId="7" fillId="0" borderId="8" xfId="0" applyFont="1" applyBorder="1" applyAlignment="1">
      <alignment vertical="center" wrapText="1"/>
    </xf>
    <xf numFmtId="14" fontId="7" fillId="0" borderId="8" xfId="0" applyNumberFormat="1" applyFont="1" applyBorder="1" applyAlignment="1">
      <alignment vertical="center" wrapText="1"/>
    </xf>
    <xf numFmtId="0" fontId="30" fillId="0" borderId="8" xfId="0" applyFont="1" applyBorder="1" applyAlignment="1">
      <alignment horizontal="center" vertical="center" wrapText="1"/>
    </xf>
    <xf numFmtId="0" fontId="5" fillId="0" borderId="8" xfId="0" applyFont="1" applyBorder="1" applyAlignment="1">
      <alignment vertical="center" wrapText="1"/>
    </xf>
    <xf numFmtId="0" fontId="7" fillId="0" borderId="8" xfId="0" applyFont="1" applyBorder="1" applyAlignment="1">
      <alignment horizontal="center" vertical="center" wrapText="1"/>
    </xf>
    <xf numFmtId="4" fontId="5" fillId="44" borderId="15" xfId="0" applyNumberFormat="1" applyFont="1" applyFill="1" applyBorder="1" applyAlignment="1">
      <alignment horizontal="right" vertical="center" wrapText="1"/>
    </xf>
    <xf numFmtId="0" fontId="5" fillId="0" borderId="40" xfId="0" applyFont="1" applyBorder="1" applyAlignment="1">
      <alignment horizontal="right" vertical="center" wrapText="1"/>
    </xf>
    <xf numFmtId="4" fontId="5" fillId="44" borderId="0" xfId="0" applyNumberFormat="1" applyFont="1" applyFill="1" applyAlignment="1">
      <alignment horizontal="right" vertical="center"/>
    </xf>
    <xf numFmtId="0" fontId="33" fillId="0" borderId="9" xfId="0" applyFont="1" applyBorder="1" applyAlignment="1">
      <alignment wrapText="1"/>
    </xf>
    <xf numFmtId="0" fontId="33" fillId="0" borderId="10" xfId="0" applyFont="1" applyBorder="1" applyAlignment="1">
      <alignment wrapText="1"/>
    </xf>
    <xf numFmtId="0" fontId="33" fillId="0" borderId="10" xfId="0" applyFont="1" applyBorder="1" applyAlignment="1">
      <alignment horizontal="center"/>
    </xf>
    <xf numFmtId="0" fontId="33" fillId="0" borderId="11" xfId="0" applyFont="1" applyBorder="1"/>
    <xf numFmtId="0" fontId="7" fillId="0" borderId="12" xfId="0" applyFont="1" applyBorder="1" applyAlignment="1">
      <alignment vertical="center" wrapText="1"/>
    </xf>
    <xf numFmtId="0" fontId="5" fillId="0" borderId="12" xfId="0" applyFont="1" applyBorder="1" applyAlignment="1">
      <alignment vertical="center" wrapText="1"/>
    </xf>
    <xf numFmtId="0" fontId="5" fillId="44" borderId="0" xfId="0" applyFont="1" applyFill="1" applyAlignment="1">
      <alignment vertical="center"/>
    </xf>
    <xf numFmtId="4" fontId="33" fillId="44" borderId="0" xfId="0" applyNumberFormat="1" applyFont="1" applyFill="1"/>
    <xf numFmtId="0" fontId="10" fillId="0" borderId="10" xfId="0" applyFont="1" applyBorder="1" applyAlignment="1">
      <alignment horizontal="center" textRotation="255"/>
    </xf>
    <xf numFmtId="0" fontId="10" fillId="0" borderId="9" xfId="0" applyFont="1" applyBorder="1" applyAlignment="1">
      <alignment horizontal="center" vertical="center" textRotation="255"/>
    </xf>
    <xf numFmtId="0" fontId="10" fillId="0" borderId="0" xfId="0" applyFont="1" applyAlignment="1">
      <alignment horizontal="center" vertical="center" textRotation="255" wrapText="1"/>
    </xf>
    <xf numFmtId="0" fontId="33" fillId="0" borderId="0" xfId="0" applyFont="1" applyAlignment="1">
      <alignment horizontal="center" vertical="center" wrapText="1"/>
    </xf>
    <xf numFmtId="0" fontId="10" fillId="0" borderId="27" xfId="0" applyFont="1" applyBorder="1" applyAlignment="1">
      <alignment horizontal="center" vertical="center" textRotation="255" wrapText="1"/>
    </xf>
    <xf numFmtId="0" fontId="5" fillId="0" borderId="28" xfId="0" applyFont="1" applyBorder="1" applyAlignment="1">
      <alignment horizontal="center" vertical="center"/>
    </xf>
    <xf numFmtId="0" fontId="33" fillId="0" borderId="12" xfId="0" applyFont="1" applyBorder="1" applyAlignment="1">
      <alignment horizontal="center" wrapText="1"/>
    </xf>
    <xf numFmtId="0" fontId="0" fillId="0" borderId="10" xfId="0" applyBorder="1" applyAlignment="1">
      <alignment horizontal="right"/>
    </xf>
    <xf numFmtId="0" fontId="33" fillId="0" borderId="55" xfId="0" applyFont="1" applyBorder="1"/>
    <xf numFmtId="0" fontId="10" fillId="0" borderId="27" xfId="0" applyFont="1" applyBorder="1" applyAlignment="1">
      <alignment horizontal="center" vertical="center" textRotation="255"/>
    </xf>
    <xf numFmtId="0" fontId="33" fillId="0" borderId="12" xfId="0" applyFont="1" applyBorder="1" applyAlignment="1">
      <alignment horizontal="center"/>
    </xf>
    <xf numFmtId="0" fontId="40" fillId="0" borderId="40" xfId="0" applyFont="1" applyBorder="1" applyAlignment="1">
      <alignment vertical="center"/>
    </xf>
    <xf numFmtId="0" fontId="0" fillId="0" borderId="12" xfId="0" applyBorder="1" applyAlignment="1">
      <alignment horizontal="center"/>
    </xf>
    <xf numFmtId="0" fontId="0" fillId="0" borderId="14" xfId="0" applyBorder="1" applyAlignment="1">
      <alignment wrapText="1"/>
    </xf>
    <xf numFmtId="164" fontId="33" fillId="0" borderId="0" xfId="33" applyNumberFormat="1" applyFont="1" applyAlignment="1"/>
    <xf numFmtId="4" fontId="5" fillId="0" borderId="28" xfId="0" applyNumberFormat="1" applyFont="1" applyBorder="1" applyAlignment="1">
      <alignment horizontal="right" vertical="center"/>
    </xf>
    <xf numFmtId="0" fontId="33" fillId="0" borderId="0" xfId="0" applyFont="1" applyAlignment="1">
      <alignment horizontal="center" vertical="center"/>
    </xf>
    <xf numFmtId="0" fontId="5" fillId="0" borderId="40" xfId="0" applyFont="1" applyBorder="1" applyAlignment="1">
      <alignment horizontal="center" vertical="center"/>
    </xf>
    <xf numFmtId="0" fontId="5" fillId="0" borderId="0" xfId="0" applyFont="1" applyAlignment="1">
      <alignment horizontal="center" vertical="center"/>
    </xf>
    <xf numFmtId="4" fontId="5" fillId="0" borderId="43" xfId="0" applyNumberFormat="1" applyFont="1" applyBorder="1" applyAlignment="1">
      <alignment horizontal="right" vertical="center"/>
    </xf>
    <xf numFmtId="14" fontId="7" fillId="0" borderId="40" xfId="0" applyNumberFormat="1" applyFont="1" applyBorder="1" applyAlignment="1">
      <alignment horizontal="left" vertical="center" indent="3"/>
    </xf>
    <xf numFmtId="4" fontId="7" fillId="36" borderId="0" xfId="0" applyNumberFormat="1" applyFont="1" applyFill="1" applyAlignment="1">
      <alignment horizontal="right" vertical="center" wrapText="1"/>
    </xf>
    <xf numFmtId="0" fontId="0" fillId="0" borderId="12" xfId="0" applyBorder="1" applyAlignment="1">
      <alignment horizontal="right"/>
    </xf>
    <xf numFmtId="0" fontId="5" fillId="0" borderId="28" xfId="0" applyFont="1" applyBorder="1" applyAlignment="1">
      <alignment vertical="top"/>
    </xf>
    <xf numFmtId="0" fontId="10" fillId="0" borderId="56" xfId="0" applyFont="1" applyBorder="1" applyAlignment="1">
      <alignment vertical="center" textRotation="255"/>
    </xf>
    <xf numFmtId="4" fontId="5" fillId="0" borderId="0" xfId="0" applyNumberFormat="1" applyFont="1" applyAlignment="1">
      <alignment horizontal="right" vertical="center" wrapText="1"/>
    </xf>
    <xf numFmtId="4" fontId="5" fillId="36" borderId="40" xfId="0" applyNumberFormat="1" applyFont="1" applyFill="1" applyBorder="1" applyAlignment="1">
      <alignment horizontal="right" vertical="center" wrapText="1"/>
    </xf>
    <xf numFmtId="4" fontId="33" fillId="36" borderId="0" xfId="0" applyNumberFormat="1" applyFont="1" applyFill="1"/>
    <xf numFmtId="0" fontId="5" fillId="0" borderId="40" xfId="0" applyFont="1" applyBorder="1" applyAlignment="1">
      <alignment horizontal="center" vertical="center" wrapText="1"/>
    </xf>
    <xf numFmtId="4" fontId="0" fillId="0" borderId="40" xfId="0" applyNumberFormat="1" applyBorder="1"/>
    <xf numFmtId="9" fontId="0" fillId="0" borderId="40" xfId="43" applyFont="1" applyBorder="1" applyAlignment="1">
      <alignment horizontal="center"/>
    </xf>
    <xf numFmtId="9" fontId="33" fillId="0" borderId="40" xfId="43" applyFont="1" applyBorder="1" applyAlignment="1">
      <alignment horizontal="center"/>
    </xf>
    <xf numFmtId="10" fontId="0" fillId="0" borderId="40" xfId="43" applyNumberFormat="1" applyFont="1" applyBorder="1" applyAlignment="1">
      <alignment horizontal="center"/>
    </xf>
    <xf numFmtId="10" fontId="33" fillId="0" borderId="40" xfId="43" applyNumberFormat="1" applyFont="1" applyBorder="1" applyAlignment="1">
      <alignment horizontal="center"/>
    </xf>
    <xf numFmtId="10" fontId="0" fillId="0" borderId="0" xfId="43" applyNumberFormat="1" applyFont="1"/>
    <xf numFmtId="0" fontId="5" fillId="0" borderId="28" xfId="0" applyFont="1" applyBorder="1" applyAlignment="1">
      <alignment horizontal="right" vertical="center" wrapText="1"/>
    </xf>
    <xf numFmtId="0" fontId="5" fillId="0" borderId="0" xfId="0" applyFont="1" applyAlignment="1">
      <alignment horizontal="left" vertical="center" wrapText="1"/>
    </xf>
    <xf numFmtId="0" fontId="7" fillId="0" borderId="40" xfId="0" applyFont="1" applyBorder="1" applyAlignment="1">
      <alignment horizontal="right" vertical="center"/>
    </xf>
    <xf numFmtId="0" fontId="7" fillId="39" borderId="40" xfId="0" applyFont="1" applyFill="1" applyBorder="1" applyAlignment="1">
      <alignment horizontal="right" vertical="center"/>
    </xf>
    <xf numFmtId="0" fontId="7" fillId="0" borderId="40" xfId="0" applyFont="1" applyBorder="1" applyAlignment="1">
      <alignment horizontal="right" vertical="center" wrapText="1"/>
    </xf>
    <xf numFmtId="0" fontId="7" fillId="39" borderId="40" xfId="0" applyFont="1" applyFill="1" applyBorder="1" applyAlignment="1">
      <alignment horizontal="right" vertical="center" wrapText="1"/>
    </xf>
    <xf numFmtId="0" fontId="10" fillId="36" borderId="56" xfId="0" applyFont="1" applyFill="1" applyBorder="1" applyAlignment="1">
      <alignment horizontal="center" vertical="center" textRotation="255"/>
    </xf>
    <xf numFmtId="0" fontId="7" fillId="0" borderId="28" xfId="0" applyFont="1" applyBorder="1" applyAlignment="1">
      <alignment vertical="center" wrapText="1"/>
    </xf>
    <xf numFmtId="14" fontId="7" fillId="0" borderId="28" xfId="0" applyNumberFormat="1" applyFont="1" applyBorder="1" applyAlignment="1">
      <alignment vertical="center" wrapText="1"/>
    </xf>
    <xf numFmtId="0" fontId="30" fillId="0" borderId="28" xfId="0" applyFont="1" applyBorder="1" applyAlignment="1">
      <alignment horizontal="center" vertical="center" wrapText="1"/>
    </xf>
    <xf numFmtId="0" fontId="7" fillId="0" borderId="0" xfId="0" applyFont="1" applyAlignment="1">
      <alignment horizontal="right" vertical="center" wrapText="1"/>
    </xf>
    <xf numFmtId="0" fontId="0" fillId="0" borderId="33" xfId="0" applyBorder="1" applyAlignment="1">
      <alignment wrapText="1"/>
    </xf>
    <xf numFmtId="0" fontId="10" fillId="36" borderId="12" xfId="0" applyFont="1" applyFill="1" applyBorder="1" applyAlignment="1">
      <alignment horizontal="center" vertical="center" textRotation="255"/>
    </xf>
    <xf numFmtId="4" fontId="0" fillId="36" borderId="33" xfId="0" applyNumberFormat="1" applyFill="1" applyBorder="1" applyAlignment="1">
      <alignment wrapText="1"/>
    </xf>
    <xf numFmtId="4" fontId="0" fillId="36" borderId="33" xfId="0" applyNumberFormat="1" applyFill="1" applyBorder="1" applyAlignment="1">
      <alignment vertical="top" wrapText="1"/>
    </xf>
    <xf numFmtId="0" fontId="0" fillId="36" borderId="33" xfId="0" applyFill="1" applyBorder="1" applyAlignment="1">
      <alignment vertical="top" wrapText="1"/>
    </xf>
    <xf numFmtId="4" fontId="0" fillId="36" borderId="0" xfId="0" applyNumberFormat="1" applyFill="1" applyAlignment="1">
      <alignment vertical="top" wrapText="1"/>
    </xf>
    <xf numFmtId="0" fontId="0" fillId="36" borderId="0" xfId="0" applyFill="1" applyAlignment="1">
      <alignment vertical="top" wrapText="1"/>
    </xf>
    <xf numFmtId="0" fontId="5" fillId="39" borderId="40" xfId="0" applyFont="1" applyFill="1" applyBorder="1" applyAlignment="1">
      <alignment vertical="center"/>
    </xf>
    <xf numFmtId="14" fontId="5" fillId="39" borderId="40" xfId="0" applyNumberFormat="1" applyFont="1" applyFill="1" applyBorder="1" applyAlignment="1">
      <alignment vertical="center" wrapText="1"/>
    </xf>
    <xf numFmtId="0" fontId="5" fillId="39" borderId="40" xfId="0" applyFont="1" applyFill="1" applyBorder="1" applyAlignment="1">
      <alignment vertical="center" wrapText="1"/>
    </xf>
    <xf numFmtId="4" fontId="41" fillId="0" borderId="0" xfId="0" applyNumberFormat="1" applyFont="1"/>
    <xf numFmtId="0" fontId="5" fillId="0" borderId="28" xfId="0" applyFont="1" applyBorder="1" applyAlignment="1">
      <alignment horizontal="left" vertical="top"/>
    </xf>
    <xf numFmtId="0" fontId="7" fillId="0" borderId="56" xfId="0" applyFont="1" applyBorder="1" applyAlignment="1">
      <alignment vertical="center"/>
    </xf>
    <xf numFmtId="0" fontId="43" fillId="0" borderId="40" xfId="0" applyFont="1" applyBorder="1" applyAlignment="1">
      <alignment vertical="center"/>
    </xf>
    <xf numFmtId="164" fontId="1" fillId="0" borderId="0" xfId="33" applyNumberFormat="1" applyFont="1" applyAlignment="1"/>
    <xf numFmtId="0" fontId="32" fillId="38" borderId="40" xfId="0" applyFont="1" applyFill="1" applyBorder="1" applyAlignment="1">
      <alignment vertical="center"/>
    </xf>
    <xf numFmtId="0" fontId="7" fillId="0" borderId="28" xfId="0" applyFont="1" applyBorder="1" applyAlignment="1">
      <alignment horizontal="right" vertical="center" wrapText="1"/>
    </xf>
    <xf numFmtId="0" fontId="44" fillId="0" borderId="0" xfId="0" applyFont="1" applyAlignment="1">
      <alignment vertical="center"/>
    </xf>
    <xf numFmtId="0" fontId="45" fillId="0" borderId="5" xfId="0" applyFont="1" applyBorder="1"/>
    <xf numFmtId="0" fontId="45" fillId="0" borderId="0" xfId="0" applyFont="1"/>
    <xf numFmtId="0" fontId="44" fillId="0" borderId="40" xfId="0" applyFont="1" applyBorder="1" applyAlignment="1">
      <alignment horizontal="center" vertical="center" wrapText="1"/>
    </xf>
    <xf numFmtId="0" fontId="44" fillId="0" borderId="28" xfId="0" applyFont="1" applyBorder="1" applyAlignment="1">
      <alignment horizontal="right" vertical="center" wrapText="1"/>
    </xf>
    <xf numFmtId="0" fontId="46" fillId="0" borderId="5" xfId="0" applyFont="1" applyBorder="1"/>
    <xf numFmtId="0" fontId="46" fillId="0" borderId="0" xfId="0" applyFont="1"/>
    <xf numFmtId="0" fontId="43" fillId="39" borderId="40" xfId="0" applyFont="1" applyFill="1" applyBorder="1" applyAlignment="1">
      <alignment vertical="center"/>
    </xf>
    <xf numFmtId="0" fontId="43" fillId="0" borderId="40" xfId="0" applyFont="1" applyBorder="1" applyAlignment="1">
      <alignment vertical="center" wrapText="1"/>
    </xf>
    <xf numFmtId="0" fontId="43" fillId="38" borderId="40" xfId="0" applyFont="1" applyFill="1" applyBorder="1" applyAlignment="1">
      <alignment vertical="center"/>
    </xf>
    <xf numFmtId="0" fontId="43" fillId="0" borderId="28" xfId="0" applyFont="1" applyBorder="1" applyAlignment="1">
      <alignment horizontal="right" vertical="center" wrapText="1"/>
    </xf>
    <xf numFmtId="0" fontId="43" fillId="0" borderId="0" xfId="0" applyFont="1" applyAlignment="1">
      <alignment vertical="center"/>
    </xf>
    <xf numFmtId="4" fontId="5" fillId="36" borderId="26" xfId="0" applyNumberFormat="1" applyFont="1" applyFill="1" applyBorder="1" applyAlignment="1">
      <alignment horizontal="center" vertical="center"/>
    </xf>
    <xf numFmtId="0" fontId="43" fillId="0" borderId="0" xfId="0" applyFont="1" applyAlignment="1">
      <alignment horizontal="right" vertical="center"/>
    </xf>
    <xf numFmtId="0" fontId="44" fillId="0" borderId="0" xfId="0" applyFont="1" applyAlignment="1">
      <alignment horizontal="right" vertical="center"/>
    </xf>
    <xf numFmtId="0" fontId="47" fillId="38" borderId="40" xfId="0" applyFont="1" applyFill="1" applyBorder="1" applyAlignment="1">
      <alignment vertical="center"/>
    </xf>
    <xf numFmtId="0" fontId="0" fillId="0" borderId="0" xfId="0" applyAlignment="1">
      <alignment horizontal="right"/>
    </xf>
    <xf numFmtId="4" fontId="33" fillId="36" borderId="40" xfId="0" applyNumberFormat="1" applyFont="1" applyFill="1" applyBorder="1" applyAlignment="1">
      <alignment horizontal="center" vertical="center"/>
    </xf>
    <xf numFmtId="0" fontId="33" fillId="36" borderId="42" xfId="0" applyFont="1" applyFill="1" applyBorder="1" applyAlignment="1">
      <alignment horizontal="left"/>
    </xf>
    <xf numFmtId="0" fontId="7" fillId="0" borderId="42" xfId="0" applyFont="1" applyBorder="1" applyAlignment="1">
      <alignment horizontal="right" vertical="center"/>
    </xf>
    <xf numFmtId="0" fontId="7" fillId="39" borderId="42" xfId="0" applyFont="1" applyFill="1" applyBorder="1" applyAlignment="1">
      <alignment horizontal="right" vertical="center"/>
    </xf>
    <xf numFmtId="0" fontId="11" fillId="0" borderId="40" xfId="0" applyFont="1" applyBorder="1"/>
    <xf numFmtId="0" fontId="46" fillId="0" borderId="40" xfId="0" applyFont="1" applyBorder="1"/>
    <xf numFmtId="0" fontId="45" fillId="0" borderId="40" xfId="0" applyFont="1" applyBorder="1"/>
    <xf numFmtId="0" fontId="32" fillId="38" borderId="40" xfId="0" applyFont="1" applyFill="1" applyBorder="1" applyAlignment="1">
      <alignment vertical="center" wrapText="1"/>
    </xf>
    <xf numFmtId="0" fontId="43" fillId="38" borderId="40" xfId="0" applyFont="1" applyFill="1" applyBorder="1" applyAlignment="1">
      <alignment vertical="center" wrapText="1"/>
    </xf>
    <xf numFmtId="0" fontId="7" fillId="0" borderId="42" xfId="0" applyFont="1" applyBorder="1" applyAlignment="1">
      <alignment horizontal="right" vertical="center" wrapText="1"/>
    </xf>
    <xf numFmtId="0" fontId="43" fillId="0" borderId="0" xfId="0" applyFont="1" applyAlignment="1">
      <alignment vertical="center" wrapText="1"/>
    </xf>
    <xf numFmtId="0" fontId="44" fillId="0" borderId="0" xfId="0" applyFont="1" applyAlignment="1">
      <alignment horizontal="center" vertical="center" wrapText="1"/>
    </xf>
    <xf numFmtId="0" fontId="7" fillId="39" borderId="42" xfId="0" applyFont="1" applyFill="1" applyBorder="1" applyAlignment="1">
      <alignment horizontal="right" vertical="center" wrapText="1"/>
    </xf>
    <xf numFmtId="0" fontId="43" fillId="0" borderId="0" xfId="0" applyFont="1" applyAlignment="1">
      <alignment horizontal="right" vertical="center" wrapText="1"/>
    </xf>
    <xf numFmtId="0" fontId="44" fillId="0" borderId="0" xfId="0" applyFont="1" applyAlignment="1">
      <alignment horizontal="right" vertical="center" wrapText="1"/>
    </xf>
    <xf numFmtId="0" fontId="33" fillId="0" borderId="0" xfId="0" applyFont="1" applyAlignment="1">
      <alignment horizontal="right" vertical="center"/>
    </xf>
    <xf numFmtId="0" fontId="10" fillId="36" borderId="0" xfId="0" applyFont="1" applyFill="1" applyAlignment="1">
      <alignment horizontal="center" vertical="center" textRotation="255"/>
    </xf>
    <xf numFmtId="0" fontId="10" fillId="0" borderId="12" xfId="0" applyFont="1" applyBorder="1" applyAlignment="1">
      <alignment vertical="center" textRotation="255"/>
    </xf>
    <xf numFmtId="0" fontId="10" fillId="0" borderId="10" xfId="0" applyFont="1" applyBorder="1" applyAlignment="1">
      <alignment vertical="center" textRotation="255"/>
    </xf>
    <xf numFmtId="4" fontId="0" fillId="36" borderId="40" xfId="0" applyNumberFormat="1" applyFill="1" applyBorder="1" applyAlignment="1">
      <alignment vertical="top" wrapText="1"/>
    </xf>
    <xf numFmtId="0" fontId="7" fillId="0" borderId="26" xfId="0" applyFont="1" applyBorder="1" applyAlignment="1">
      <alignment horizontal="right" vertical="center"/>
    </xf>
    <xf numFmtId="4" fontId="7" fillId="36" borderId="40" xfId="0" applyNumberFormat="1" applyFont="1" applyFill="1" applyBorder="1" applyAlignment="1">
      <alignment horizontal="right" vertical="center" wrapText="1"/>
    </xf>
    <xf numFmtId="0" fontId="10" fillId="0" borderId="12" xfId="0" applyFont="1" applyBorder="1" applyAlignment="1">
      <alignment vertical="center" textRotation="255" wrapText="1"/>
    </xf>
    <xf numFmtId="0" fontId="10" fillId="0" borderId="0" xfId="0" applyFont="1" applyAlignment="1">
      <alignment vertical="center" textRotation="255" wrapText="1"/>
    </xf>
    <xf numFmtId="0" fontId="43" fillId="0" borderId="40" xfId="0" applyFont="1" applyBorder="1" applyAlignment="1">
      <alignment horizontal="center" vertical="center"/>
    </xf>
    <xf numFmtId="0" fontId="43" fillId="39" borderId="40" xfId="0" applyFont="1" applyFill="1" applyBorder="1" applyAlignment="1">
      <alignment horizontal="center" vertical="center"/>
    </xf>
    <xf numFmtId="4" fontId="0" fillId="36" borderId="40" xfId="0" applyNumberFormat="1" applyFill="1" applyBorder="1" applyAlignment="1">
      <alignment horizontal="center" vertical="center"/>
    </xf>
    <xf numFmtId="43" fontId="1" fillId="0" borderId="0" xfId="33" applyFont="1" applyAlignment="1"/>
    <xf numFmtId="0" fontId="10" fillId="36" borderId="12" xfId="0" applyFont="1" applyFill="1" applyBorder="1" applyAlignment="1">
      <alignment vertical="center" textRotation="255"/>
    </xf>
    <xf numFmtId="4" fontId="51" fillId="0" borderId="0" xfId="0" applyNumberFormat="1" applyFont="1"/>
    <xf numFmtId="4" fontId="7" fillId="0" borderId="59" xfId="0" applyNumberFormat="1" applyFont="1" applyBorder="1" applyAlignment="1">
      <alignment horizontal="right" vertical="center" wrapText="1"/>
    </xf>
    <xf numFmtId="4" fontId="7" fillId="39" borderId="59" xfId="0" applyNumberFormat="1" applyFont="1" applyFill="1" applyBorder="1" applyAlignment="1">
      <alignment horizontal="right" vertical="center" wrapText="1"/>
    </xf>
    <xf numFmtId="0" fontId="52" fillId="0" borderId="0" xfId="0" applyFont="1"/>
    <xf numFmtId="4" fontId="53" fillId="0" borderId="0" xfId="0" applyNumberFormat="1" applyFont="1"/>
    <xf numFmtId="4" fontId="41" fillId="36" borderId="0" xfId="0" applyNumberFormat="1" applyFont="1" applyFill="1"/>
    <xf numFmtId="4" fontId="7" fillId="36" borderId="0" xfId="0" applyNumberFormat="1" applyFont="1" applyFill="1" applyAlignment="1">
      <alignment horizontal="center" vertical="center"/>
    </xf>
    <xf numFmtId="4" fontId="5" fillId="36" borderId="0" xfId="0" applyNumberFormat="1" applyFont="1" applyFill="1" applyAlignment="1">
      <alignment horizontal="center" vertical="center"/>
    </xf>
    <xf numFmtId="0" fontId="5" fillId="36" borderId="0" xfId="0" applyFont="1" applyFill="1" applyAlignment="1">
      <alignment horizontal="right" vertical="center"/>
    </xf>
    <xf numFmtId="4" fontId="33" fillId="36" borderId="0" xfId="0" applyNumberFormat="1" applyFont="1" applyFill="1" applyAlignment="1">
      <alignment horizontal="left"/>
    </xf>
    <xf numFmtId="0" fontId="10" fillId="36" borderId="12" xfId="0" applyFont="1" applyFill="1" applyBorder="1" applyAlignment="1">
      <alignment vertical="center" textRotation="255" wrapText="1"/>
    </xf>
    <xf numFmtId="0" fontId="33" fillId="36" borderId="0" xfId="0" applyFont="1" applyFill="1" applyAlignment="1">
      <alignment horizontal="left"/>
    </xf>
    <xf numFmtId="0" fontId="10" fillId="36" borderId="0" xfId="0" applyFont="1" applyFill="1" applyAlignment="1">
      <alignment vertical="center" textRotation="255" wrapText="1"/>
    </xf>
    <xf numFmtId="0" fontId="49" fillId="0" borderId="0" xfId="0" applyFont="1" applyAlignment="1">
      <alignment vertical="center"/>
    </xf>
    <xf numFmtId="4" fontId="7" fillId="0" borderId="60" xfId="0" applyNumberFormat="1" applyFont="1" applyBorder="1" applyAlignment="1">
      <alignment horizontal="right" vertical="center" wrapText="1"/>
    </xf>
    <xf numFmtId="4" fontId="7" fillId="39" borderId="60" xfId="0" applyNumberFormat="1" applyFont="1" applyFill="1" applyBorder="1" applyAlignment="1">
      <alignment horizontal="right" vertical="center" wrapText="1"/>
    </xf>
    <xf numFmtId="4" fontId="0" fillId="36" borderId="0" xfId="0" applyNumberFormat="1" applyFill="1" applyAlignment="1">
      <alignment horizontal="right"/>
    </xf>
    <xf numFmtId="0" fontId="0" fillId="0" borderId="0" xfId="0" applyAlignment="1">
      <alignment horizontal="right" indent="5"/>
    </xf>
    <xf numFmtId="0" fontId="29" fillId="38" borderId="64" xfId="0" applyFont="1" applyFill="1" applyBorder="1" applyAlignment="1">
      <alignment vertical="center"/>
    </xf>
    <xf numFmtId="9" fontId="0" fillId="0" borderId="0" xfId="43" applyFont="1" applyBorder="1" applyAlignment="1">
      <alignment horizontal="center"/>
    </xf>
    <xf numFmtId="10" fontId="33" fillId="0" borderId="0" xfId="43" applyNumberFormat="1" applyFont="1" applyBorder="1" applyAlignment="1">
      <alignment horizontal="center"/>
    </xf>
    <xf numFmtId="0" fontId="5" fillId="39" borderId="40" xfId="0" applyFont="1" applyFill="1" applyBorder="1" applyAlignment="1">
      <alignment horizontal="center" vertical="center"/>
    </xf>
    <xf numFmtId="0" fontId="5" fillId="39" borderId="0" xfId="0" applyFont="1" applyFill="1" applyAlignment="1">
      <alignment horizontal="center" vertical="center"/>
    </xf>
    <xf numFmtId="0" fontId="5" fillId="39" borderId="0" xfId="0" applyFont="1" applyFill="1" applyAlignment="1">
      <alignment horizontal="left" vertical="center" wrapText="1"/>
    </xf>
    <xf numFmtId="0" fontId="48" fillId="39" borderId="0" xfId="0" applyFont="1" applyFill="1" applyAlignment="1">
      <alignment vertical="center"/>
    </xf>
    <xf numFmtId="9" fontId="0" fillId="0" borderId="0" xfId="43" applyFont="1" applyBorder="1"/>
    <xf numFmtId="10" fontId="0" fillId="0" borderId="40" xfId="43" applyNumberFormat="1" applyFont="1" applyBorder="1"/>
    <xf numFmtId="10" fontId="33" fillId="0" borderId="40" xfId="43" applyNumberFormat="1" applyFont="1" applyBorder="1"/>
    <xf numFmtId="0" fontId="10" fillId="36" borderId="0" xfId="0" applyFont="1" applyFill="1" applyAlignment="1">
      <alignment horizontal="center" vertical="center" textRotation="255" wrapText="1"/>
    </xf>
    <xf numFmtId="4" fontId="0" fillId="36" borderId="40" xfId="0" applyNumberFormat="1" applyFill="1" applyBorder="1" applyAlignment="1">
      <alignment wrapText="1"/>
    </xf>
    <xf numFmtId="0" fontId="43" fillId="0" borderId="40" xfId="0" applyFont="1" applyBorder="1" applyAlignment="1">
      <alignment horizontal="right" vertical="center" wrapText="1"/>
    </xf>
    <xf numFmtId="0" fontId="44" fillId="0" borderId="40" xfId="0" applyFont="1" applyBorder="1" applyAlignment="1">
      <alignment horizontal="right" vertical="center" wrapText="1"/>
    </xf>
    <xf numFmtId="0" fontId="0" fillId="0" borderId="40" xfId="0" applyBorder="1" applyAlignment="1">
      <alignment wrapText="1"/>
    </xf>
    <xf numFmtId="0" fontId="5" fillId="0" borderId="28" xfId="0" applyFont="1" applyBorder="1" applyAlignment="1">
      <alignment vertical="center"/>
    </xf>
    <xf numFmtId="0" fontId="55" fillId="0" borderId="0" xfId="0" applyFont="1" applyAlignment="1">
      <alignment horizontal="left" vertical="center" wrapText="1"/>
    </xf>
    <xf numFmtId="0" fontId="48" fillId="0" borderId="0" xfId="0" applyFont="1" applyAlignment="1">
      <alignment vertical="center" wrapText="1"/>
    </xf>
    <xf numFmtId="0" fontId="48" fillId="0" borderId="0" xfId="0" applyFont="1" applyAlignment="1">
      <alignment horizontal="left" vertical="center" wrapText="1"/>
    </xf>
    <xf numFmtId="0" fontId="0" fillId="0" borderId="13" xfId="0" applyBorder="1" applyAlignment="1">
      <alignment wrapText="1"/>
    </xf>
    <xf numFmtId="0" fontId="11" fillId="0" borderId="5" xfId="0" applyFont="1" applyBorder="1" applyAlignment="1">
      <alignment wrapText="1"/>
    </xf>
    <xf numFmtId="0" fontId="0" fillId="0" borderId="5" xfId="0" applyBorder="1" applyAlignment="1">
      <alignment wrapText="1"/>
    </xf>
    <xf numFmtId="0" fontId="46" fillId="0" borderId="5" xfId="0" applyFont="1" applyBorder="1" applyAlignment="1">
      <alignment wrapText="1"/>
    </xf>
    <xf numFmtId="0" fontId="45" fillId="0" borderId="5" xfId="0" applyFont="1" applyBorder="1" applyAlignment="1">
      <alignment wrapText="1"/>
    </xf>
    <xf numFmtId="0" fontId="11" fillId="0" borderId="40" xfId="0" applyFont="1" applyBorder="1" applyAlignment="1">
      <alignment wrapText="1"/>
    </xf>
    <xf numFmtId="0" fontId="46" fillId="0" borderId="40" xfId="0" applyFont="1" applyBorder="1" applyAlignment="1">
      <alignment wrapText="1"/>
    </xf>
    <xf numFmtId="0" fontId="45" fillId="0" borderId="40" xfId="0" applyFont="1" applyBorder="1" applyAlignment="1">
      <alignment wrapText="1"/>
    </xf>
    <xf numFmtId="4" fontId="41" fillId="0" borderId="0" xfId="0" applyNumberFormat="1" applyFont="1" applyAlignment="1">
      <alignment wrapText="1"/>
    </xf>
    <xf numFmtId="0" fontId="55" fillId="0" borderId="40" xfId="0" applyFont="1" applyBorder="1" applyAlignment="1">
      <alignment horizontal="left" vertical="center" wrapText="1"/>
    </xf>
    <xf numFmtId="4" fontId="5" fillId="47" borderId="40" xfId="0" applyNumberFormat="1" applyFont="1" applyFill="1" applyBorder="1" applyAlignment="1">
      <alignment horizontal="right" vertical="center" wrapText="1"/>
    </xf>
    <xf numFmtId="0" fontId="0" fillId="36" borderId="0" xfId="0" applyFill="1" applyAlignment="1">
      <alignment wrapText="1"/>
    </xf>
    <xf numFmtId="4" fontId="41" fillId="36" borderId="0" xfId="0" applyNumberFormat="1" applyFont="1" applyFill="1" applyAlignment="1">
      <alignment wrapText="1"/>
    </xf>
    <xf numFmtId="0" fontId="10" fillId="0" borderId="56" xfId="0" applyFont="1" applyBorder="1" applyAlignment="1">
      <alignment vertical="center" textRotation="255" wrapText="1"/>
    </xf>
    <xf numFmtId="0" fontId="49" fillId="0" borderId="40" xfId="0" applyFont="1" applyBorder="1" applyAlignment="1">
      <alignment horizontal="left" vertical="center" wrapText="1"/>
    </xf>
    <xf numFmtId="0" fontId="0" fillId="0" borderId="54" xfId="0" applyBorder="1" applyAlignment="1">
      <alignment wrapText="1"/>
    </xf>
    <xf numFmtId="0" fontId="49" fillId="39" borderId="40" xfId="0" applyFont="1" applyFill="1" applyBorder="1" applyAlignment="1">
      <alignment vertical="center" wrapText="1"/>
    </xf>
    <xf numFmtId="4" fontId="7" fillId="47" borderId="40" xfId="0" applyNumberFormat="1" applyFont="1" applyFill="1" applyBorder="1" applyAlignment="1">
      <alignment horizontal="right" vertical="center" wrapText="1"/>
    </xf>
    <xf numFmtId="0" fontId="49" fillId="0" borderId="0" xfId="0" applyFont="1" applyAlignment="1">
      <alignment vertical="center" wrapText="1"/>
    </xf>
    <xf numFmtId="4" fontId="51" fillId="0" borderId="0" xfId="0" applyNumberFormat="1" applyFont="1" applyAlignment="1">
      <alignment wrapText="1"/>
    </xf>
    <xf numFmtId="0" fontId="48" fillId="0" borderId="40" xfId="0" applyFont="1" applyBorder="1" applyAlignment="1">
      <alignment horizontal="left" vertical="top" wrapText="1"/>
    </xf>
    <xf numFmtId="0" fontId="29" fillId="38" borderId="45" xfId="0" applyFont="1" applyFill="1" applyBorder="1" applyAlignment="1">
      <alignment vertical="center" wrapText="1"/>
    </xf>
    <xf numFmtId="0" fontId="32" fillId="38" borderId="45" xfId="0" applyFont="1" applyFill="1" applyBorder="1" applyAlignment="1">
      <alignment vertical="center" wrapText="1"/>
    </xf>
    <xf numFmtId="0" fontId="43" fillId="38" borderId="45" xfId="0" applyFont="1" applyFill="1" applyBorder="1" applyAlignment="1">
      <alignment vertical="center" wrapText="1"/>
    </xf>
    <xf numFmtId="4" fontId="0" fillId="36" borderId="0" xfId="0" applyNumberFormat="1" applyFill="1" applyAlignment="1">
      <alignment wrapText="1"/>
    </xf>
    <xf numFmtId="0" fontId="0" fillId="0" borderId="0" xfId="0" applyAlignment="1">
      <alignment horizontal="right" wrapText="1"/>
    </xf>
    <xf numFmtId="4" fontId="0" fillId="0" borderId="33" xfId="0" applyNumberFormat="1" applyBorder="1" applyAlignment="1">
      <alignment wrapText="1"/>
    </xf>
    <xf numFmtId="0" fontId="46" fillId="0" borderId="0" xfId="0" applyFont="1" applyAlignment="1">
      <alignment wrapText="1"/>
    </xf>
    <xf numFmtId="0" fontId="45" fillId="0" borderId="0" xfId="0" applyFont="1" applyAlignment="1">
      <alignment wrapText="1"/>
    </xf>
    <xf numFmtId="0" fontId="33" fillId="0" borderId="40" xfId="0" applyFont="1" applyBorder="1" applyAlignment="1">
      <alignment horizontal="center" wrapText="1"/>
    </xf>
    <xf numFmtId="0" fontId="0" fillId="47" borderId="40" xfId="0" applyFill="1" applyBorder="1" applyAlignment="1">
      <alignment horizontal="center" wrapText="1"/>
    </xf>
    <xf numFmtId="4" fontId="0" fillId="36" borderId="40" xfId="0" applyNumberFormat="1" applyFill="1" applyBorder="1"/>
    <xf numFmtId="0" fontId="0" fillId="36" borderId="40" xfId="0" applyFill="1" applyBorder="1"/>
    <xf numFmtId="0" fontId="7" fillId="39" borderId="0" xfId="0" applyFont="1" applyFill="1" applyAlignment="1">
      <alignment horizontal="right" vertical="center" wrapText="1"/>
    </xf>
    <xf numFmtId="0" fontId="55" fillId="0" borderId="0" xfId="0" applyFont="1" applyAlignment="1">
      <alignment horizontal="right" vertical="center" wrapText="1"/>
    </xf>
    <xf numFmtId="0" fontId="11" fillId="0" borderId="0" xfId="0" applyFont="1" applyAlignment="1">
      <alignment wrapText="1"/>
    </xf>
    <xf numFmtId="4" fontId="0" fillId="0" borderId="0" xfId="0" applyNumberFormat="1" applyAlignment="1">
      <alignment wrapText="1"/>
    </xf>
    <xf numFmtId="0" fontId="56" fillId="0" borderId="0" xfId="0" applyFont="1" applyAlignment="1">
      <alignment horizontal="left" vertical="center" wrapText="1"/>
    </xf>
    <xf numFmtId="0" fontId="55" fillId="0" borderId="28" xfId="0" applyFont="1" applyBorder="1" applyAlignment="1">
      <alignment horizontal="left" vertical="center"/>
    </xf>
    <xf numFmtId="0" fontId="55" fillId="0" borderId="40" xfId="0" applyFont="1" applyBorder="1" applyAlignment="1">
      <alignment vertical="center" wrapText="1"/>
    </xf>
    <xf numFmtId="0" fontId="55" fillId="0" borderId="28" xfId="0" applyFont="1" applyBorder="1" applyAlignment="1">
      <alignment horizontal="center" vertical="center" wrapText="1"/>
    </xf>
    <xf numFmtId="14" fontId="7" fillId="36" borderId="40" xfId="0" applyNumberFormat="1" applyFont="1" applyFill="1" applyBorder="1" applyAlignment="1">
      <alignment vertical="center"/>
    </xf>
    <xf numFmtId="0" fontId="7" fillId="36" borderId="40" xfId="0" applyFont="1" applyFill="1" applyBorder="1" applyAlignment="1">
      <alignment vertical="center"/>
    </xf>
    <xf numFmtId="0" fontId="30" fillId="36" borderId="40" xfId="0" applyFont="1" applyFill="1" applyBorder="1" applyAlignment="1">
      <alignment horizontal="center" vertical="center"/>
    </xf>
    <xf numFmtId="0" fontId="7" fillId="36" borderId="40" xfId="0" applyFont="1" applyFill="1" applyBorder="1" applyAlignment="1">
      <alignment horizontal="center" vertical="center"/>
    </xf>
    <xf numFmtId="4" fontId="7" fillId="36" borderId="40" xfId="0" applyNumberFormat="1" applyFont="1" applyFill="1" applyBorder="1" applyAlignment="1">
      <alignment horizontal="right" vertical="center"/>
    </xf>
    <xf numFmtId="10" fontId="0" fillId="36" borderId="40" xfId="43" applyNumberFormat="1" applyFont="1" applyFill="1" applyBorder="1"/>
    <xf numFmtId="9" fontId="0" fillId="0" borderId="0" xfId="43" applyFont="1" applyFill="1" applyBorder="1"/>
    <xf numFmtId="0" fontId="0" fillId="36" borderId="0" xfId="0" applyFill="1" applyAlignment="1">
      <alignment horizontal="left"/>
    </xf>
    <xf numFmtId="0" fontId="5" fillId="0" borderId="0" xfId="0" applyFont="1" applyAlignment="1">
      <alignment horizontal="left" vertical="center"/>
    </xf>
    <xf numFmtId="0" fontId="33" fillId="0" borderId="0" xfId="0" applyFont="1" applyAlignment="1">
      <alignment horizontal="left"/>
    </xf>
    <xf numFmtId="0" fontId="55" fillId="0" borderId="28" xfId="0" applyFont="1" applyBorder="1" applyAlignment="1">
      <alignment horizontal="left" vertical="center" wrapText="1"/>
    </xf>
    <xf numFmtId="4" fontId="0" fillId="36" borderId="0" xfId="0" applyNumberFormat="1" applyFill="1" applyAlignment="1">
      <alignment horizontal="left"/>
    </xf>
    <xf numFmtId="0" fontId="11" fillId="0" borderId="0" xfId="0" applyFont="1" applyAlignment="1">
      <alignment vertical="center" wrapText="1"/>
    </xf>
    <xf numFmtId="0" fontId="0" fillId="36" borderId="0" xfId="0" applyFill="1" applyAlignment="1">
      <alignment horizontal="center"/>
    </xf>
    <xf numFmtId="0" fontId="0" fillId="0" borderId="0" xfId="0" applyAlignment="1">
      <alignment horizontal="center"/>
    </xf>
    <xf numFmtId="0" fontId="11" fillId="0" borderId="0" xfId="0" applyFont="1" applyAlignment="1">
      <alignment horizontal="left" vertical="center" wrapText="1"/>
    </xf>
    <xf numFmtId="0" fontId="0" fillId="36" borderId="40" xfId="0" applyFill="1" applyBorder="1" applyAlignment="1">
      <alignment wrapText="1"/>
    </xf>
    <xf numFmtId="0" fontId="55" fillId="0" borderId="43" xfId="0" applyFont="1" applyBorder="1" applyAlignment="1">
      <alignment vertical="center" wrapText="1"/>
    </xf>
    <xf numFmtId="0" fontId="7" fillId="0" borderId="43" xfId="0" applyFont="1" applyBorder="1" applyAlignment="1">
      <alignment vertical="center"/>
    </xf>
    <xf numFmtId="0" fontId="55" fillId="0" borderId="0" xfId="0" applyFont="1" applyAlignment="1">
      <alignment vertical="center"/>
    </xf>
    <xf numFmtId="10" fontId="0" fillId="0" borderId="40" xfId="43" applyNumberFormat="1" applyFont="1" applyFill="1" applyBorder="1"/>
    <xf numFmtId="0" fontId="5" fillId="36" borderId="0" xfId="0" applyFont="1" applyFill="1" applyAlignment="1">
      <alignment vertical="center"/>
    </xf>
    <xf numFmtId="0" fontId="29" fillId="38" borderId="59" xfId="0" applyFont="1" applyFill="1" applyBorder="1" applyAlignment="1">
      <alignment vertical="center"/>
    </xf>
    <xf numFmtId="0" fontId="5" fillId="0" borderId="59" xfId="0" applyFont="1" applyBorder="1" applyAlignment="1">
      <alignment horizontal="right" vertical="center"/>
    </xf>
    <xf numFmtId="0" fontId="7" fillId="0" borderId="60" xfId="0" applyFont="1" applyBorder="1" applyAlignment="1">
      <alignment horizontal="right" vertical="center"/>
    </xf>
    <xf numFmtId="0" fontId="7" fillId="39" borderId="60" xfId="0" applyFont="1" applyFill="1" applyBorder="1" applyAlignment="1">
      <alignment horizontal="right" vertical="center"/>
    </xf>
    <xf numFmtId="4" fontId="5" fillId="36" borderId="59" xfId="0" applyNumberFormat="1" applyFont="1" applyFill="1" applyBorder="1" applyAlignment="1">
      <alignment horizontal="right" vertical="center"/>
    </xf>
    <xf numFmtId="0" fontId="11" fillId="36" borderId="0" xfId="0" applyFont="1" applyFill="1" applyAlignment="1">
      <alignment horizontal="left" vertical="center" wrapText="1"/>
    </xf>
    <xf numFmtId="0" fontId="5" fillId="36" borderId="0" xfId="0" applyFont="1" applyFill="1" applyAlignment="1">
      <alignment vertical="center" wrapText="1"/>
    </xf>
    <xf numFmtId="0" fontId="5" fillId="36" borderId="0" xfId="0" applyFont="1" applyFill="1" applyAlignment="1">
      <alignment horizontal="left" vertical="center" wrapText="1"/>
    </xf>
    <xf numFmtId="0" fontId="48" fillId="36" borderId="0" xfId="0" applyFont="1" applyFill="1" applyAlignment="1">
      <alignment horizontal="left" vertical="center" wrapText="1"/>
    </xf>
    <xf numFmtId="0" fontId="55" fillId="36" borderId="0" xfId="0" applyFont="1" applyFill="1" applyAlignment="1">
      <alignment vertical="center"/>
    </xf>
    <xf numFmtId="0" fontId="5" fillId="36" borderId="0" xfId="0" applyFont="1" applyFill="1" applyAlignment="1">
      <alignment horizontal="left" vertical="center"/>
    </xf>
    <xf numFmtId="0" fontId="11" fillId="36" borderId="0" xfId="0" applyFont="1" applyFill="1" applyAlignment="1">
      <alignment wrapText="1"/>
    </xf>
    <xf numFmtId="0" fontId="5" fillId="36" borderId="40" xfId="0" applyFont="1" applyFill="1" applyBorder="1" applyAlignment="1">
      <alignment vertical="center"/>
    </xf>
    <xf numFmtId="0" fontId="5" fillId="0" borderId="28" xfId="0" applyFont="1" applyBorder="1" applyAlignment="1">
      <alignment horizontal="right" vertical="center"/>
    </xf>
    <xf numFmtId="0" fontId="5" fillId="36" borderId="62" xfId="0" applyFont="1" applyFill="1" applyBorder="1" applyAlignment="1">
      <alignment horizontal="left" vertical="center"/>
    </xf>
    <xf numFmtId="0" fontId="7" fillId="0" borderId="0" xfId="0" applyFont="1" applyAlignment="1">
      <alignment vertical="center"/>
    </xf>
    <xf numFmtId="0" fontId="0" fillId="0" borderId="33" xfId="0" applyBorder="1"/>
    <xf numFmtId="0" fontId="0" fillId="0" borderId="0" xfId="0"/>
    <xf numFmtId="0" fontId="5" fillId="0" borderId="40" xfId="0" applyFont="1" applyBorder="1" applyAlignment="1">
      <alignment horizontal="right" vertical="center"/>
    </xf>
    <xf numFmtId="0" fontId="5" fillId="0" borderId="0" xfId="0" applyFont="1" applyAlignment="1">
      <alignment horizontal="right" vertical="center"/>
    </xf>
    <xf numFmtId="0" fontId="7" fillId="0" borderId="40" xfId="0" applyFont="1" applyBorder="1" applyAlignment="1">
      <alignment vertical="center"/>
    </xf>
    <xf numFmtId="0" fontId="0" fillId="0" borderId="40" xfId="0" applyBorder="1"/>
    <xf numFmtId="0" fontId="7" fillId="36" borderId="0" xfId="0" applyFont="1" applyFill="1" applyAlignment="1">
      <alignment vertical="center"/>
    </xf>
    <xf numFmtId="0" fontId="5" fillId="36" borderId="28" xfId="0" applyFont="1" applyFill="1" applyBorder="1" applyAlignment="1">
      <alignment horizontal="left" vertical="center"/>
    </xf>
    <xf numFmtId="0" fontId="7" fillId="0" borderId="25" xfId="0" applyFont="1" applyBorder="1" applyAlignment="1">
      <alignment vertical="center"/>
    </xf>
    <xf numFmtId="0" fontId="0" fillId="0" borderId="25" xfId="0" applyBorder="1"/>
    <xf numFmtId="0" fontId="10" fillId="36" borderId="13" xfId="0" applyFont="1" applyFill="1" applyBorder="1" applyAlignment="1">
      <alignment horizontal="center" vertical="center" textRotation="255" wrapText="1"/>
    </xf>
    <xf numFmtId="0" fontId="10" fillId="36" borderId="12" xfId="0" applyFont="1" applyFill="1" applyBorder="1" applyAlignment="1">
      <alignment horizontal="center" vertical="center" textRotation="255" wrapText="1"/>
    </xf>
    <xf numFmtId="0" fontId="5" fillId="36" borderId="0" xfId="0" applyFont="1" applyFill="1" applyAlignment="1">
      <alignment vertical="center"/>
    </xf>
    <xf numFmtId="4" fontId="33" fillId="0" borderId="33" xfId="0" applyNumberFormat="1" applyFont="1" applyBorder="1" applyAlignment="1">
      <alignment horizontal="left"/>
    </xf>
    <xf numFmtId="0" fontId="33" fillId="0" borderId="33" xfId="0" applyFont="1" applyBorder="1" applyAlignment="1">
      <alignment horizontal="left"/>
    </xf>
    <xf numFmtId="0" fontId="33" fillId="0" borderId="0" xfId="0" applyFont="1" applyAlignment="1">
      <alignment horizontal="left"/>
    </xf>
    <xf numFmtId="0" fontId="5" fillId="36" borderId="0" xfId="0" applyFont="1" applyFill="1" applyAlignment="1">
      <alignment horizontal="left" vertical="center"/>
    </xf>
    <xf numFmtId="0" fontId="2" fillId="35" borderId="2" xfId="0" applyFont="1" applyFill="1" applyBorder="1" applyAlignment="1">
      <alignment horizontal="center"/>
    </xf>
    <xf numFmtId="0" fontId="2" fillId="35" borderId="3" xfId="0" applyFont="1" applyFill="1" applyBorder="1" applyAlignment="1">
      <alignment horizontal="center"/>
    </xf>
    <xf numFmtId="0" fontId="3" fillId="34" borderId="0" xfId="0" applyFont="1" applyFill="1" applyAlignment="1">
      <alignment horizontal="left"/>
    </xf>
    <xf numFmtId="0" fontId="4" fillId="34" borderId="0" xfId="0" applyFont="1" applyFill="1" applyAlignment="1">
      <alignment horizontal="left"/>
    </xf>
    <xf numFmtId="0" fontId="2" fillId="35" borderId="4" xfId="0" applyFont="1" applyFill="1" applyBorder="1" applyAlignment="1">
      <alignment horizontal="center"/>
    </xf>
    <xf numFmtId="0" fontId="5" fillId="0" borderId="0" xfId="0" applyFont="1" applyAlignment="1">
      <alignment horizontal="right" vertical="center" wrapText="1"/>
    </xf>
    <xf numFmtId="0" fontId="10" fillId="0" borderId="9" xfId="0" applyFont="1" applyBorder="1" applyAlignment="1">
      <alignment horizontal="center" vertical="center" textRotation="255" wrapText="1"/>
    </xf>
    <xf numFmtId="0" fontId="10" fillId="0" borderId="10" xfId="0" applyFont="1" applyBorder="1" applyAlignment="1">
      <alignment horizontal="center" vertical="center" textRotation="255" wrapText="1"/>
    </xf>
    <xf numFmtId="0" fontId="5" fillId="0" borderId="29" xfId="0" applyFont="1" applyBorder="1" applyAlignment="1">
      <alignment horizontal="right" vertical="center"/>
    </xf>
    <xf numFmtId="0" fontId="7" fillId="0" borderId="12" xfId="0" applyFont="1" applyBorder="1" applyAlignment="1">
      <alignment horizontal="right" vertical="center"/>
    </xf>
    <xf numFmtId="0" fontId="7" fillId="0" borderId="0" xfId="0" applyFont="1" applyAlignment="1">
      <alignment horizontal="right" vertical="center"/>
    </xf>
    <xf numFmtId="0" fontId="10" fillId="0" borderId="11" xfId="0" applyFont="1" applyBorder="1" applyAlignment="1">
      <alignment horizontal="center" vertical="center" textRotation="255" wrapText="1"/>
    </xf>
    <xf numFmtId="0" fontId="10" fillId="0" borderId="12" xfId="0" applyFont="1" applyBorder="1" applyAlignment="1">
      <alignment horizontal="center" vertical="center" textRotation="255" wrapText="1"/>
    </xf>
    <xf numFmtId="0" fontId="10" fillId="0" borderId="14" xfId="0" applyFont="1" applyBorder="1" applyAlignment="1">
      <alignment horizontal="center" vertical="center" textRotation="255" wrapText="1"/>
    </xf>
    <xf numFmtId="0" fontId="5" fillId="0" borderId="14" xfId="0" applyFont="1" applyBorder="1" applyAlignment="1">
      <alignment horizontal="right" vertical="center"/>
    </xf>
    <xf numFmtId="0" fontId="5" fillId="0" borderId="8" xfId="0" applyFont="1" applyBorder="1" applyAlignment="1">
      <alignment horizontal="right" vertical="center"/>
    </xf>
    <xf numFmtId="0" fontId="7" fillId="0" borderId="12" xfId="0" applyFont="1" applyBorder="1" applyAlignment="1">
      <alignment vertical="center"/>
    </xf>
    <xf numFmtId="0" fontId="5" fillId="0" borderId="14" xfId="0" applyFont="1" applyBorder="1" applyAlignment="1">
      <alignment vertical="center"/>
    </xf>
    <xf numFmtId="0" fontId="5" fillId="0" borderId="8" xfId="0" applyFont="1" applyBorder="1" applyAlignment="1">
      <alignment vertical="center"/>
    </xf>
    <xf numFmtId="0" fontId="5" fillId="0" borderId="29" xfId="0" applyFont="1" applyBorder="1" applyAlignment="1">
      <alignment horizontal="left" vertical="center"/>
    </xf>
    <xf numFmtId="0" fontId="5" fillId="0" borderId="12" xfId="0" applyFont="1" applyBorder="1" applyAlignment="1">
      <alignment horizontal="left" vertical="center"/>
    </xf>
    <xf numFmtId="0" fontId="5" fillId="0" borderId="0" xfId="0" applyFont="1" applyAlignment="1">
      <alignment horizontal="left" vertical="center"/>
    </xf>
    <xf numFmtId="0" fontId="7" fillId="0" borderId="13" xfId="0" applyFont="1" applyBorder="1" applyAlignment="1">
      <alignment vertical="center"/>
    </xf>
    <xf numFmtId="0" fontId="7" fillId="0" borderId="5" xfId="0" applyFont="1" applyBorder="1" applyAlignment="1">
      <alignment vertical="center"/>
    </xf>
    <xf numFmtId="4" fontId="0" fillId="44" borderId="34" xfId="0" applyNumberFormat="1" applyFill="1" applyBorder="1" applyAlignment="1">
      <alignment horizontal="right" indent="2"/>
    </xf>
    <xf numFmtId="0" fontId="0" fillId="44" borderId="10" xfId="0" applyFill="1" applyBorder="1" applyAlignment="1">
      <alignment horizontal="right" indent="2"/>
    </xf>
    <xf numFmtId="0" fontId="7" fillId="0" borderId="7" xfId="0" applyFont="1" applyBorder="1" applyAlignment="1">
      <alignment vertical="center"/>
    </xf>
    <xf numFmtId="0" fontId="7" fillId="0" borderId="14" xfId="0" applyFont="1" applyBorder="1" applyAlignment="1">
      <alignment vertical="center"/>
    </xf>
    <xf numFmtId="0" fontId="7" fillId="0" borderId="8" xfId="0" applyFont="1" applyBorder="1" applyAlignment="1">
      <alignment vertical="center"/>
    </xf>
    <xf numFmtId="0" fontId="7" fillId="0" borderId="15" xfId="0" applyFont="1" applyBorder="1" applyAlignment="1">
      <alignment vertical="center"/>
    </xf>
    <xf numFmtId="4" fontId="0" fillId="44" borderId="35" xfId="0" applyNumberFormat="1" applyFill="1" applyBorder="1"/>
    <xf numFmtId="0" fontId="0" fillId="44" borderId="7" xfId="0" applyFill="1" applyBorder="1"/>
    <xf numFmtId="4" fontId="33" fillId="43" borderId="35" xfId="0" applyNumberFormat="1" applyFont="1" applyFill="1" applyBorder="1"/>
    <xf numFmtId="0" fontId="33" fillId="43" borderId="7" xfId="0" applyFont="1" applyFill="1" applyBorder="1"/>
    <xf numFmtId="4" fontId="0" fillId="0" borderId="36" xfId="0" applyNumberFormat="1" applyBorder="1"/>
    <xf numFmtId="0" fontId="0" fillId="0" borderId="10" xfId="0" applyBorder="1"/>
    <xf numFmtId="4" fontId="0" fillId="44" borderId="33" xfId="0" applyNumberFormat="1" applyFill="1" applyBorder="1"/>
    <xf numFmtId="0" fontId="0" fillId="44" borderId="0" xfId="0" applyFill="1"/>
    <xf numFmtId="0" fontId="5" fillId="0" borderId="12" xfId="0" applyFont="1" applyBorder="1" applyAlignment="1">
      <alignment horizontal="right" vertical="center"/>
    </xf>
    <xf numFmtId="4" fontId="0" fillId="44" borderId="36" xfId="0" applyNumberFormat="1" applyFill="1" applyBorder="1"/>
    <xf numFmtId="0" fontId="0" fillId="44" borderId="10" xfId="0" applyFill="1" applyBorder="1"/>
    <xf numFmtId="4" fontId="0" fillId="36" borderId="33" xfId="0" applyNumberFormat="1" applyFill="1" applyBorder="1"/>
    <xf numFmtId="0" fontId="0" fillId="36" borderId="0" xfId="0" applyFill="1"/>
    <xf numFmtId="4" fontId="0" fillId="36" borderId="40" xfId="0" applyNumberFormat="1" applyFill="1" applyBorder="1"/>
    <xf numFmtId="0" fontId="0" fillId="36" borderId="40" xfId="0" applyFill="1" applyBorder="1"/>
    <xf numFmtId="0" fontId="10" fillId="0" borderId="40" xfId="0" applyFont="1" applyBorder="1" applyAlignment="1">
      <alignment horizontal="center" vertical="center" textRotation="255" wrapText="1"/>
    </xf>
    <xf numFmtId="4" fontId="33" fillId="36" borderId="33" xfId="0" applyNumberFormat="1" applyFont="1" applyFill="1" applyBorder="1"/>
    <xf numFmtId="0" fontId="33" fillId="36" borderId="0" xfId="0" applyFont="1" applyFill="1"/>
    <xf numFmtId="0" fontId="5" fillId="0" borderId="44" xfId="0" applyFont="1" applyBorder="1" applyAlignment="1">
      <alignment horizontal="left" vertical="center"/>
    </xf>
    <xf numFmtId="0" fontId="5" fillId="0" borderId="28" xfId="0" applyFont="1" applyBorder="1" applyAlignment="1">
      <alignment horizontal="left" vertical="center"/>
    </xf>
    <xf numFmtId="0" fontId="10" fillId="0" borderId="0" xfId="0" applyFont="1" applyAlignment="1">
      <alignment horizontal="center" vertical="center" textRotation="255"/>
    </xf>
    <xf numFmtId="0" fontId="10" fillId="0" borderId="51" xfId="0" applyFont="1" applyBorder="1" applyAlignment="1">
      <alignment horizontal="center" vertical="center" textRotation="255" wrapText="1"/>
    </xf>
    <xf numFmtId="0" fontId="10" fillId="0" borderId="47" xfId="0" applyFont="1" applyBorder="1" applyAlignment="1">
      <alignment horizontal="center" vertical="center" textRotation="255" wrapText="1"/>
    </xf>
    <xf numFmtId="0" fontId="10" fillId="0" borderId="52" xfId="0" applyFont="1" applyBorder="1" applyAlignment="1">
      <alignment horizontal="center" vertical="center" textRotation="255" wrapText="1"/>
    </xf>
    <xf numFmtId="0" fontId="10" fillId="0" borderId="53" xfId="0" applyFont="1" applyBorder="1" applyAlignment="1">
      <alignment horizontal="center" vertical="center" textRotation="255" wrapText="1"/>
    </xf>
    <xf numFmtId="0" fontId="10" fillId="0" borderId="46" xfId="0" applyFont="1" applyBorder="1" applyAlignment="1">
      <alignment horizontal="center" vertical="center" textRotation="255" wrapText="1"/>
    </xf>
    <xf numFmtId="0" fontId="5" fillId="0" borderId="40" xfId="0" applyFont="1" applyBorder="1" applyAlignment="1">
      <alignment horizontal="left" vertical="center"/>
    </xf>
    <xf numFmtId="0" fontId="5" fillId="0" borderId="40" xfId="0" applyFont="1" applyBorder="1" applyAlignment="1">
      <alignment vertical="center" wrapText="1"/>
    </xf>
    <xf numFmtId="0" fontId="5" fillId="0" borderId="41" xfId="0" applyFont="1" applyBorder="1" applyAlignment="1">
      <alignment vertical="center"/>
    </xf>
    <xf numFmtId="0" fontId="5" fillId="0" borderId="25" xfId="0" applyFont="1" applyBorder="1" applyAlignment="1">
      <alignment vertical="center"/>
    </xf>
    <xf numFmtId="0" fontId="5" fillId="0" borderId="26" xfId="0" applyFont="1" applyBorder="1" applyAlignment="1">
      <alignment vertical="center"/>
    </xf>
    <xf numFmtId="0" fontId="5" fillId="0" borderId="44" xfId="0" applyFont="1" applyBorder="1" applyAlignment="1">
      <alignment vertical="center"/>
    </xf>
    <xf numFmtId="0" fontId="5" fillId="0" borderId="28" xfId="0" applyFont="1" applyBorder="1" applyAlignment="1">
      <alignment vertical="center"/>
    </xf>
    <xf numFmtId="0" fontId="5" fillId="0" borderId="49" xfId="0" applyFont="1" applyBorder="1" applyAlignment="1">
      <alignment vertical="center"/>
    </xf>
    <xf numFmtId="0" fontId="10" fillId="0" borderId="48" xfId="0" applyFont="1" applyBorder="1" applyAlignment="1">
      <alignment horizontal="center" vertical="center" textRotation="255" wrapText="1"/>
    </xf>
    <xf numFmtId="0" fontId="7" fillId="0" borderId="42" xfId="0" applyFont="1" applyBorder="1" applyAlignment="1">
      <alignment vertical="center"/>
    </xf>
    <xf numFmtId="4" fontId="33" fillId="36" borderId="40" xfId="0" applyNumberFormat="1" applyFont="1" applyFill="1" applyBorder="1"/>
    <xf numFmtId="0" fontId="33" fillId="36" borderId="40" xfId="0" applyFont="1" applyFill="1" applyBorder="1"/>
    <xf numFmtId="0" fontId="5" fillId="0" borderId="0" xfId="0" applyFont="1" applyAlignment="1">
      <alignment vertical="center"/>
    </xf>
    <xf numFmtId="4" fontId="33" fillId="46" borderId="40" xfId="0" applyNumberFormat="1" applyFont="1" applyFill="1" applyBorder="1"/>
    <xf numFmtId="0" fontId="33" fillId="46" borderId="40" xfId="0" applyFont="1" applyFill="1" applyBorder="1"/>
    <xf numFmtId="0" fontId="5" fillId="0" borderId="42" xfId="0" applyFont="1" applyBorder="1" applyAlignment="1">
      <alignment horizontal="right" vertical="center"/>
    </xf>
    <xf numFmtId="4" fontId="33" fillId="0" borderId="40" xfId="0" applyNumberFormat="1" applyFont="1" applyBorder="1"/>
    <xf numFmtId="0" fontId="33" fillId="0" borderId="40" xfId="0" applyFont="1" applyBorder="1"/>
    <xf numFmtId="0" fontId="5" fillId="0" borderId="44" xfId="0" applyFont="1" applyBorder="1" applyAlignment="1">
      <alignment horizontal="right" vertical="center" wrapText="1"/>
    </xf>
    <xf numFmtId="0" fontId="5" fillId="0" borderId="28" xfId="0" applyFont="1" applyBorder="1" applyAlignment="1">
      <alignment horizontal="right" vertical="center" wrapText="1"/>
    </xf>
    <xf numFmtId="0" fontId="7" fillId="0" borderId="0" xfId="0" applyFont="1" applyAlignment="1">
      <alignment vertical="center" wrapText="1"/>
    </xf>
    <xf numFmtId="4" fontId="33" fillId="0" borderId="33" xfId="0" applyNumberFormat="1" applyFont="1" applyBorder="1"/>
    <xf numFmtId="0" fontId="33" fillId="0" borderId="0" xfId="0" applyFont="1"/>
    <xf numFmtId="0" fontId="10" fillId="0" borderId="25" xfId="0" applyFont="1" applyBorder="1" applyAlignment="1">
      <alignment horizontal="center" vertical="center" textRotation="255"/>
    </xf>
    <xf numFmtId="0" fontId="10" fillId="0" borderId="28" xfId="0" applyFont="1" applyBorder="1" applyAlignment="1">
      <alignment horizontal="center" vertical="center" textRotation="255"/>
    </xf>
    <xf numFmtId="0" fontId="5" fillId="0" borderId="41" xfId="0" applyFont="1" applyBorder="1" applyAlignment="1">
      <alignment horizontal="left" vertical="center"/>
    </xf>
    <xf numFmtId="0" fontId="5" fillId="0" borderId="25" xfId="0" applyFont="1" applyBorder="1" applyAlignment="1">
      <alignment horizontal="left" vertical="center"/>
    </xf>
    <xf numFmtId="0" fontId="10" fillId="0" borderId="5" xfId="0" applyFont="1" applyBorder="1" applyAlignment="1">
      <alignment horizontal="center" vertical="center" textRotation="255"/>
    </xf>
    <xf numFmtId="0" fontId="5" fillId="0" borderId="54" xfId="0" applyFont="1" applyBorder="1" applyAlignment="1">
      <alignment horizontal="left" vertical="center"/>
    </xf>
    <xf numFmtId="0" fontId="5" fillId="0" borderId="42" xfId="0" applyFont="1" applyBorder="1" applyAlignment="1">
      <alignment horizontal="left" vertical="center"/>
    </xf>
    <xf numFmtId="0" fontId="10" fillId="0" borderId="9" xfId="0" applyFont="1" applyBorder="1" applyAlignment="1">
      <alignment horizontal="center" vertical="center" textRotation="255"/>
    </xf>
    <xf numFmtId="0" fontId="10" fillId="0" borderId="10" xfId="0" applyFont="1" applyBorder="1" applyAlignment="1">
      <alignment horizontal="center" vertical="center" textRotation="255"/>
    </xf>
    <xf numFmtId="0" fontId="10" fillId="0" borderId="11" xfId="0" applyFont="1" applyBorder="1" applyAlignment="1">
      <alignment horizontal="center" vertical="center" textRotation="255"/>
    </xf>
    <xf numFmtId="0" fontId="33" fillId="0" borderId="10" xfId="0" applyFont="1" applyBorder="1" applyAlignment="1">
      <alignment horizontal="center" vertical="center" wrapText="1"/>
    </xf>
    <xf numFmtId="4" fontId="33" fillId="0" borderId="33" xfId="0" applyNumberFormat="1" applyFont="1" applyBorder="1" applyAlignment="1">
      <alignment wrapText="1"/>
    </xf>
    <xf numFmtId="0" fontId="33" fillId="0" borderId="0" xfId="0" applyFont="1" applyAlignment="1">
      <alignment wrapText="1"/>
    </xf>
    <xf numFmtId="0" fontId="5" fillId="0" borderId="44" xfId="0" applyFont="1" applyBorder="1" applyAlignment="1">
      <alignment horizontal="right" vertical="center"/>
    </xf>
    <xf numFmtId="0" fontId="5" fillId="0" borderId="28" xfId="0" applyFont="1" applyBorder="1" applyAlignment="1">
      <alignment horizontal="left" vertical="center" wrapText="1"/>
    </xf>
    <xf numFmtId="0" fontId="5" fillId="0" borderId="12" xfId="0" applyFont="1" applyBorder="1" applyAlignment="1">
      <alignment horizontal="left" vertical="center" wrapText="1"/>
    </xf>
    <xf numFmtId="0" fontId="5" fillId="0" borderId="0" xfId="0" applyFont="1" applyAlignment="1">
      <alignment horizontal="left" vertical="center" wrapText="1"/>
    </xf>
    <xf numFmtId="0" fontId="7" fillId="0" borderId="56" xfId="0" applyFont="1" applyBorder="1" applyAlignment="1">
      <alignment vertical="center"/>
    </xf>
    <xf numFmtId="0" fontId="5" fillId="0" borderId="57" xfId="0" applyFont="1" applyBorder="1" applyAlignment="1">
      <alignment horizontal="right" vertical="center"/>
    </xf>
    <xf numFmtId="0" fontId="33" fillId="0" borderId="0" xfId="0" applyFont="1" applyAlignment="1">
      <alignment horizontal="center" vertical="center" wrapText="1"/>
    </xf>
    <xf numFmtId="0" fontId="10" fillId="0" borderId="12" xfId="0" applyFont="1" applyBorder="1" applyAlignment="1">
      <alignment horizontal="center" vertical="center" textRotation="255"/>
    </xf>
    <xf numFmtId="0" fontId="10" fillId="0" borderId="40" xfId="0" applyFont="1" applyBorder="1" applyAlignment="1">
      <alignment horizontal="center" vertical="center" textRotation="255"/>
    </xf>
    <xf numFmtId="0" fontId="10" fillId="0" borderId="41" xfId="0" applyFont="1" applyBorder="1" applyAlignment="1">
      <alignment horizontal="center" vertical="center" textRotation="255"/>
    </xf>
    <xf numFmtId="0" fontId="10" fillId="0" borderId="44" xfId="0" applyFont="1" applyBorder="1" applyAlignment="1">
      <alignment horizontal="center" vertical="center" textRotation="255" wrapText="1"/>
    </xf>
    <xf numFmtId="0" fontId="5" fillId="0" borderId="40" xfId="0" applyFont="1" applyBorder="1" applyAlignment="1">
      <alignment horizontal="right" vertical="center" wrapText="1"/>
    </xf>
    <xf numFmtId="4" fontId="0" fillId="0" borderId="33" xfId="0" applyNumberFormat="1" applyBorder="1"/>
    <xf numFmtId="0" fontId="33" fillId="0" borderId="0" xfId="0" applyFont="1" applyAlignment="1">
      <alignment horizontal="center" vertical="center"/>
    </xf>
    <xf numFmtId="0" fontId="10" fillId="0" borderId="58" xfId="0" applyFont="1" applyBorder="1" applyAlignment="1">
      <alignment horizontal="center" vertical="center" textRotation="255"/>
    </xf>
    <xf numFmtId="0" fontId="10" fillId="0" borderId="56" xfId="0" applyFont="1" applyBorder="1" applyAlignment="1">
      <alignment horizontal="center" vertical="center" textRotation="255"/>
    </xf>
    <xf numFmtId="0" fontId="10" fillId="0" borderId="57" xfId="0" applyFont="1" applyBorder="1" applyAlignment="1">
      <alignment horizontal="center" vertical="center" textRotation="255"/>
    </xf>
    <xf numFmtId="0" fontId="5" fillId="0" borderId="56" xfId="0" applyFont="1" applyBorder="1" applyAlignment="1">
      <alignment vertical="center"/>
    </xf>
    <xf numFmtId="0" fontId="7" fillId="0" borderId="40" xfId="0" applyFont="1" applyBorder="1" applyAlignment="1">
      <alignment horizontal="left" vertical="center" indent="39"/>
    </xf>
    <xf numFmtId="0" fontId="5" fillId="0" borderId="40" xfId="0" applyFont="1" applyBorder="1" applyAlignment="1">
      <alignment horizontal="center" vertical="center"/>
    </xf>
    <xf numFmtId="0" fontId="5" fillId="0" borderId="42" xfId="0" applyFont="1" applyBorder="1" applyAlignment="1">
      <alignment horizontal="right" vertical="center" wrapText="1"/>
    </xf>
    <xf numFmtId="0" fontId="7" fillId="0" borderId="42" xfId="0" applyFont="1" applyBorder="1" applyAlignment="1">
      <alignment horizontal="left" vertical="center" indent="39"/>
    </xf>
    <xf numFmtId="0" fontId="10" fillId="36" borderId="9" xfId="0" applyFont="1" applyFill="1" applyBorder="1" applyAlignment="1">
      <alignment horizontal="center" vertical="center" textRotation="255" wrapText="1"/>
    </xf>
    <xf numFmtId="0" fontId="10" fillId="36" borderId="10" xfId="0" applyFont="1" applyFill="1" applyBorder="1" applyAlignment="1">
      <alignment horizontal="center" vertical="center" textRotation="255" wrapText="1"/>
    </xf>
    <xf numFmtId="0" fontId="10" fillId="36" borderId="11" xfId="0" applyFont="1" applyFill="1" applyBorder="1" applyAlignment="1">
      <alignment horizontal="center" vertical="center" textRotation="255" wrapText="1"/>
    </xf>
    <xf numFmtId="0" fontId="5" fillId="0" borderId="52" xfId="0" applyFont="1" applyBorder="1" applyAlignment="1">
      <alignment horizontal="right" vertical="center" wrapText="1"/>
    </xf>
    <xf numFmtId="0" fontId="5" fillId="0" borderId="29" xfId="0" applyFont="1" applyBorder="1" applyAlignment="1">
      <alignment horizontal="right" vertical="center" wrapText="1"/>
    </xf>
    <xf numFmtId="0" fontId="10" fillId="36" borderId="13" xfId="0" applyFont="1" applyFill="1" applyBorder="1" applyAlignment="1">
      <alignment horizontal="center" vertical="center" textRotation="255"/>
    </xf>
    <xf numFmtId="0" fontId="10" fillId="36" borderId="12" xfId="0" applyFont="1" applyFill="1" applyBorder="1" applyAlignment="1">
      <alignment horizontal="center" vertical="center" textRotation="255"/>
    </xf>
    <xf numFmtId="0" fontId="10" fillId="36" borderId="10" xfId="0" applyFont="1" applyFill="1" applyBorder="1" applyAlignment="1">
      <alignment horizontal="center" vertical="center" textRotation="255"/>
    </xf>
    <xf numFmtId="0" fontId="10" fillId="36" borderId="11" xfId="0" applyFont="1" applyFill="1" applyBorder="1" applyAlignment="1">
      <alignment horizontal="center" vertical="center" textRotation="255"/>
    </xf>
    <xf numFmtId="0" fontId="10" fillId="36" borderId="9" xfId="0" applyFont="1" applyFill="1" applyBorder="1" applyAlignment="1">
      <alignment horizontal="center" vertical="center" textRotation="255"/>
    </xf>
    <xf numFmtId="0" fontId="5" fillId="0" borderId="40" xfId="0" applyFont="1" applyBorder="1" applyAlignment="1">
      <alignment vertical="center"/>
    </xf>
    <xf numFmtId="4" fontId="33" fillId="36" borderId="40" xfId="0" applyNumberFormat="1" applyFont="1" applyFill="1" applyBorder="1" applyAlignment="1">
      <alignment horizontal="left"/>
    </xf>
    <xf numFmtId="0" fontId="33" fillId="36" borderId="40" xfId="0" applyFont="1" applyFill="1" applyBorder="1" applyAlignment="1">
      <alignment horizontal="left"/>
    </xf>
    <xf numFmtId="0" fontId="10" fillId="0" borderId="13" xfId="0" applyFont="1" applyBorder="1" applyAlignment="1">
      <alignment horizontal="center" vertical="center" textRotation="255" wrapText="1"/>
    </xf>
    <xf numFmtId="0" fontId="10" fillId="0" borderId="13" xfId="0" applyFont="1" applyBorder="1" applyAlignment="1">
      <alignment horizontal="center" vertical="center" textRotation="255"/>
    </xf>
    <xf numFmtId="4" fontId="0" fillId="36" borderId="40" xfId="0" applyNumberFormat="1" applyFill="1" applyBorder="1" applyAlignment="1">
      <alignment horizontal="left"/>
    </xf>
    <xf numFmtId="0" fontId="0" fillId="36" borderId="40" xfId="0" applyFill="1" applyBorder="1" applyAlignment="1">
      <alignment horizontal="left"/>
    </xf>
    <xf numFmtId="0" fontId="10" fillId="36" borderId="14" xfId="0" applyFont="1" applyFill="1" applyBorder="1" applyAlignment="1">
      <alignment horizontal="center" vertical="center" textRotation="255"/>
    </xf>
    <xf numFmtId="4" fontId="33" fillId="36" borderId="33" xfId="0" applyNumberFormat="1" applyFont="1" applyFill="1" applyBorder="1" applyAlignment="1">
      <alignment wrapText="1"/>
    </xf>
    <xf numFmtId="0" fontId="33" fillId="36" borderId="33" xfId="0" applyFont="1" applyFill="1" applyBorder="1" applyAlignment="1">
      <alignment wrapText="1"/>
    </xf>
    <xf numFmtId="0" fontId="33" fillId="36" borderId="0" xfId="0" applyFont="1" applyFill="1" applyAlignment="1">
      <alignment wrapText="1"/>
    </xf>
    <xf numFmtId="0" fontId="5" fillId="0" borderId="52" xfId="0" applyFont="1" applyBorder="1" applyAlignment="1">
      <alignment horizontal="left" vertical="center"/>
    </xf>
    <xf numFmtId="0" fontId="7" fillId="0" borderId="41" xfId="0" applyFont="1" applyBorder="1" applyAlignment="1">
      <alignment vertical="center"/>
    </xf>
    <xf numFmtId="0" fontId="33" fillId="36" borderId="33" xfId="0" applyFont="1" applyFill="1" applyBorder="1"/>
    <xf numFmtId="4" fontId="0" fillId="36" borderId="40" xfId="0" applyNumberFormat="1" applyFill="1" applyBorder="1" applyAlignment="1">
      <alignment horizontal="left" wrapText="1"/>
    </xf>
    <xf numFmtId="0" fontId="0" fillId="36" borderId="40" xfId="0" applyFill="1" applyBorder="1" applyAlignment="1">
      <alignment horizontal="left" wrapText="1"/>
    </xf>
    <xf numFmtId="0" fontId="5" fillId="0" borderId="49" xfId="0" applyFont="1" applyBorder="1" applyAlignment="1">
      <alignment horizontal="left" vertical="center"/>
    </xf>
    <xf numFmtId="0" fontId="5" fillId="0" borderId="25" xfId="0" applyFont="1" applyBorder="1" applyAlignment="1">
      <alignment horizontal="right" vertical="center"/>
    </xf>
    <xf numFmtId="0" fontId="48" fillId="0" borderId="40" xfId="0" applyFont="1" applyBorder="1" applyAlignment="1">
      <alignment horizontal="left" vertical="center"/>
    </xf>
    <xf numFmtId="4" fontId="5" fillId="36" borderId="40" xfId="0" applyNumberFormat="1" applyFont="1" applyFill="1" applyBorder="1" applyAlignment="1">
      <alignment horizontal="center" vertical="center"/>
    </xf>
    <xf numFmtId="0" fontId="33" fillId="0" borderId="40" xfId="0" applyFont="1" applyBorder="1" applyAlignment="1">
      <alignment horizontal="right" vertical="center"/>
    </xf>
    <xf numFmtId="164" fontId="1" fillId="36" borderId="40" xfId="33" applyNumberFormat="1" applyFont="1" applyFill="1" applyBorder="1" applyAlignment="1">
      <alignment horizontal="center" vertical="center"/>
    </xf>
    <xf numFmtId="0" fontId="50" fillId="0" borderId="40" xfId="0" applyFont="1" applyBorder="1" applyAlignment="1">
      <alignment horizontal="left"/>
    </xf>
    <xf numFmtId="0" fontId="50" fillId="0" borderId="40" xfId="0" applyFont="1" applyBorder="1" applyAlignment="1">
      <alignment horizontal="left" vertical="center"/>
    </xf>
    <xf numFmtId="43" fontId="1" fillId="36" borderId="40" xfId="33" applyFont="1" applyFill="1" applyBorder="1" applyAlignment="1">
      <alignment horizontal="center" vertical="center"/>
    </xf>
    <xf numFmtId="4" fontId="0" fillId="36" borderId="40" xfId="0" applyNumberFormat="1" applyFill="1" applyBorder="1" applyAlignment="1">
      <alignment horizontal="center" wrapText="1"/>
    </xf>
    <xf numFmtId="4" fontId="33" fillId="36" borderId="40" xfId="0" applyNumberFormat="1" applyFont="1" applyFill="1" applyBorder="1" applyAlignment="1">
      <alignment horizontal="center" vertical="center"/>
    </xf>
    <xf numFmtId="0" fontId="48" fillId="0" borderId="40" xfId="0" applyFont="1" applyBorder="1" applyAlignment="1">
      <alignment horizontal="left" vertical="top"/>
    </xf>
    <xf numFmtId="0" fontId="0" fillId="0" borderId="40" xfId="0" applyBorder="1" applyAlignment="1">
      <alignment horizontal="left" vertical="center"/>
    </xf>
    <xf numFmtId="0" fontId="5" fillId="0" borderId="40" xfId="0" applyFont="1" applyBorder="1" applyAlignment="1">
      <alignment horizontal="left" vertical="center" wrapText="1"/>
    </xf>
    <xf numFmtId="0" fontId="49" fillId="0" borderId="40" xfId="0" applyFont="1" applyBorder="1" applyAlignment="1">
      <alignment horizontal="left" vertical="center"/>
    </xf>
    <xf numFmtId="4" fontId="7" fillId="36" borderId="40" xfId="0" applyNumberFormat="1" applyFont="1" applyFill="1" applyBorder="1" applyAlignment="1">
      <alignment horizontal="center" vertical="center"/>
    </xf>
    <xf numFmtId="4" fontId="7" fillId="36" borderId="45" xfId="0" applyNumberFormat="1" applyFont="1" applyFill="1" applyBorder="1" applyAlignment="1">
      <alignment horizontal="center" vertical="center"/>
    </xf>
    <xf numFmtId="0" fontId="40" fillId="0" borderId="40" xfId="0" applyFont="1" applyBorder="1" applyAlignment="1">
      <alignment horizontal="left" vertical="center"/>
    </xf>
    <xf numFmtId="0" fontId="5" fillId="0" borderId="45" xfId="0" applyFont="1" applyBorder="1" applyAlignment="1">
      <alignment horizontal="left" vertical="center"/>
    </xf>
    <xf numFmtId="0" fontId="33" fillId="0" borderId="40" xfId="0" applyFont="1" applyBorder="1" applyAlignment="1">
      <alignment horizontal="right"/>
    </xf>
    <xf numFmtId="4" fontId="0" fillId="36" borderId="40" xfId="0" applyNumberFormat="1" applyFill="1" applyBorder="1" applyAlignment="1">
      <alignment horizontal="center" vertical="center" wrapText="1"/>
    </xf>
    <xf numFmtId="164" fontId="33" fillId="36" borderId="40" xfId="33" applyNumberFormat="1" applyFont="1" applyFill="1" applyBorder="1" applyAlignment="1">
      <alignment horizontal="center" vertical="center"/>
    </xf>
    <xf numFmtId="0" fontId="10" fillId="36" borderId="12" xfId="0" applyFont="1" applyFill="1" applyBorder="1" applyAlignment="1">
      <alignment vertical="center" textRotation="255"/>
    </xf>
    <xf numFmtId="0" fontId="7" fillId="0" borderId="40" xfId="0" applyFont="1" applyBorder="1" applyAlignment="1">
      <alignment vertical="center" wrapText="1"/>
    </xf>
    <xf numFmtId="0" fontId="48" fillId="0" borderId="54" xfId="0" applyFont="1" applyBorder="1" applyAlignment="1">
      <alignment horizontal="left" vertical="center"/>
    </xf>
    <xf numFmtId="0" fontId="48" fillId="0" borderId="29" xfId="0" applyFont="1" applyBorder="1" applyAlignment="1">
      <alignment horizontal="left" vertical="center"/>
    </xf>
    <xf numFmtId="0" fontId="48" fillId="0" borderId="42" xfId="0" applyFont="1" applyBorder="1" applyAlignment="1">
      <alignment horizontal="left" vertical="center"/>
    </xf>
    <xf numFmtId="4" fontId="33" fillId="36" borderId="0" xfId="0" applyNumberFormat="1" applyFont="1" applyFill="1" applyAlignment="1">
      <alignment horizontal="left"/>
    </xf>
    <xf numFmtId="0" fontId="33" fillId="36" borderId="0" xfId="0" applyFont="1" applyFill="1" applyAlignment="1">
      <alignment horizontal="left"/>
    </xf>
    <xf numFmtId="4" fontId="33" fillId="36" borderId="33" xfId="0" applyNumberFormat="1" applyFont="1" applyFill="1" applyBorder="1" applyAlignment="1">
      <alignment horizontal="left"/>
    </xf>
    <xf numFmtId="0" fontId="33" fillId="36" borderId="33" xfId="0" applyFont="1" applyFill="1" applyBorder="1" applyAlignment="1">
      <alignment horizontal="left"/>
    </xf>
    <xf numFmtId="0" fontId="48" fillId="0" borderId="0" xfId="0" applyFont="1" applyAlignment="1">
      <alignment horizontal="left" vertical="center"/>
    </xf>
    <xf numFmtId="164" fontId="1" fillId="0" borderId="40" xfId="33" applyNumberFormat="1" applyFont="1" applyFill="1" applyBorder="1" applyAlignment="1">
      <alignment horizontal="center" vertical="center"/>
    </xf>
    <xf numFmtId="0" fontId="48" fillId="0" borderId="0" xfId="0" applyFont="1" applyAlignment="1">
      <alignment vertical="center"/>
    </xf>
    <xf numFmtId="4" fontId="0" fillId="36" borderId="33" xfId="0" applyNumberFormat="1" applyFill="1" applyBorder="1" applyAlignment="1">
      <alignment horizontal="left"/>
    </xf>
    <xf numFmtId="0" fontId="0" fillId="36" borderId="33" xfId="0" applyFill="1" applyBorder="1" applyAlignment="1">
      <alignment horizontal="left"/>
    </xf>
    <xf numFmtId="0" fontId="0" fillId="36" borderId="0" xfId="0" applyFill="1" applyAlignment="1">
      <alignment horizontal="left"/>
    </xf>
    <xf numFmtId="0" fontId="10" fillId="36" borderId="12" xfId="0" applyFont="1" applyFill="1" applyBorder="1" applyAlignment="1">
      <alignment vertical="center" textRotation="255" wrapText="1"/>
    </xf>
    <xf numFmtId="0" fontId="54" fillId="0" borderId="28" xfId="0" applyFont="1" applyBorder="1" applyAlignment="1">
      <alignment horizontal="left" vertical="center"/>
    </xf>
    <xf numFmtId="4" fontId="33" fillId="36" borderId="25" xfId="0" applyNumberFormat="1" applyFont="1" applyFill="1" applyBorder="1" applyAlignment="1">
      <alignment horizontal="left"/>
    </xf>
    <xf numFmtId="0" fontId="48" fillId="0" borderId="0" xfId="0" applyFont="1" applyAlignment="1">
      <alignment horizontal="center" vertical="center" wrapText="1"/>
    </xf>
    <xf numFmtId="0" fontId="48" fillId="0" borderId="28" xfId="0" applyFont="1" applyBorder="1" applyAlignment="1">
      <alignment horizontal="left" vertical="center"/>
    </xf>
    <xf numFmtId="0" fontId="5" fillId="39" borderId="0" xfId="0" applyFont="1" applyFill="1" applyAlignment="1">
      <alignment horizontal="left" vertical="center" wrapText="1"/>
    </xf>
    <xf numFmtId="0" fontId="48" fillId="0" borderId="65" xfId="0" applyFont="1" applyBorder="1" applyAlignment="1">
      <alignment vertical="center"/>
    </xf>
    <xf numFmtId="0" fontId="48" fillId="0" borderId="66" xfId="0" applyFont="1" applyBorder="1" applyAlignment="1">
      <alignment vertical="center"/>
    </xf>
    <xf numFmtId="0" fontId="48" fillId="0" borderId="61" xfId="0" applyFont="1" applyBorder="1" applyAlignment="1">
      <alignment vertical="center"/>
    </xf>
    <xf numFmtId="0" fontId="48" fillId="0" borderId="62" xfId="0" applyFont="1" applyBorder="1" applyAlignment="1">
      <alignment vertical="center"/>
    </xf>
    <xf numFmtId="0" fontId="48" fillId="0" borderId="63" xfId="0" applyFont="1" applyBorder="1" applyAlignment="1">
      <alignment vertical="center"/>
    </xf>
    <xf numFmtId="4" fontId="0" fillId="36" borderId="67" xfId="0" applyNumberFormat="1" applyFill="1" applyBorder="1" applyAlignment="1">
      <alignment horizontal="left"/>
    </xf>
    <xf numFmtId="0" fontId="0" fillId="36" borderId="68" xfId="0" applyFill="1" applyBorder="1" applyAlignment="1">
      <alignment horizontal="left"/>
    </xf>
    <xf numFmtId="0" fontId="0" fillId="36" borderId="61" xfId="0" applyFill="1" applyBorder="1" applyAlignment="1">
      <alignment horizontal="left"/>
    </xf>
    <xf numFmtId="0" fontId="0" fillId="36" borderId="63" xfId="0" applyFill="1" applyBorder="1" applyAlignment="1">
      <alignment horizontal="left"/>
    </xf>
    <xf numFmtId="0" fontId="0" fillId="0" borderId="40" xfId="0" applyBorder="1" applyAlignment="1">
      <alignment wrapText="1"/>
    </xf>
    <xf numFmtId="0" fontId="49" fillId="0" borderId="40" xfId="0" applyFont="1" applyBorder="1" applyAlignment="1">
      <alignment horizontal="left" vertical="center" wrapText="1"/>
    </xf>
    <xf numFmtId="0" fontId="0" fillId="0" borderId="33" xfId="0" applyBorder="1" applyAlignment="1">
      <alignment wrapText="1"/>
    </xf>
    <xf numFmtId="0" fontId="0" fillId="0" borderId="0" xfId="0" applyAlignment="1">
      <alignment wrapText="1"/>
    </xf>
    <xf numFmtId="0" fontId="48" fillId="0" borderId="0" xfId="0" applyFont="1" applyAlignment="1">
      <alignment horizontal="left" vertical="center" wrapText="1"/>
    </xf>
    <xf numFmtId="0" fontId="50" fillId="0" borderId="0" xfId="0" applyFont="1" applyAlignment="1">
      <alignment vertical="center" wrapText="1"/>
    </xf>
    <xf numFmtId="0" fontId="55" fillId="0" borderId="40" xfId="0" applyFont="1" applyBorder="1" applyAlignment="1">
      <alignment horizontal="left" vertical="center"/>
    </xf>
    <xf numFmtId="0" fontId="0" fillId="36" borderId="33" xfId="0" applyFill="1" applyBorder="1"/>
    <xf numFmtId="0" fontId="7" fillId="0" borderId="61" xfId="0" applyFont="1" applyBorder="1" applyAlignment="1">
      <alignment vertical="center"/>
    </xf>
    <xf numFmtId="0" fontId="7" fillId="0" borderId="62" xfId="0" applyFont="1" applyBorder="1" applyAlignment="1">
      <alignment vertical="center"/>
    </xf>
    <xf numFmtId="0" fontId="7" fillId="0" borderId="63" xfId="0" applyFont="1" applyBorder="1" applyAlignment="1">
      <alignment vertical="center"/>
    </xf>
    <xf numFmtId="0" fontId="7" fillId="0" borderId="61" xfId="0" applyFont="1" applyBorder="1" applyAlignment="1">
      <alignment horizontal="right" vertical="center"/>
    </xf>
    <xf numFmtId="0" fontId="7" fillId="0" borderId="62" xfId="0" applyFont="1" applyBorder="1" applyAlignment="1">
      <alignment horizontal="right" vertical="center"/>
    </xf>
    <xf numFmtId="0" fontId="7" fillId="0" borderId="63" xfId="0" applyFont="1" applyBorder="1" applyAlignment="1">
      <alignment horizontal="right" vertical="center"/>
    </xf>
    <xf numFmtId="0" fontId="55" fillId="0" borderId="0" xfId="0" applyFont="1" applyAlignment="1">
      <alignment horizontal="left" vertical="center"/>
    </xf>
    <xf numFmtId="4" fontId="0" fillId="36" borderId="33" xfId="0" applyNumberFormat="1" applyFill="1" applyBorder="1" applyAlignment="1">
      <alignment horizontal="center"/>
    </xf>
    <xf numFmtId="0" fontId="0" fillId="36" borderId="33" xfId="0" applyFill="1" applyBorder="1" applyAlignment="1">
      <alignment horizontal="center"/>
    </xf>
    <xf numFmtId="0" fontId="0" fillId="36" borderId="0" xfId="0" applyFill="1" applyAlignment="1">
      <alignment horizontal="center"/>
    </xf>
    <xf numFmtId="4" fontId="0" fillId="36" borderId="40" xfId="0" applyNumberFormat="1" applyFill="1" applyBorder="1" applyAlignment="1">
      <alignment horizontal="center"/>
    </xf>
    <xf numFmtId="0" fontId="0" fillId="36" borderId="40" xfId="0" applyFill="1" applyBorder="1" applyAlignment="1">
      <alignment horizontal="center"/>
    </xf>
    <xf numFmtId="4" fontId="0" fillId="36" borderId="0" xfId="0" applyNumberFormat="1" applyFill="1" applyAlignment="1">
      <alignment horizontal="left"/>
    </xf>
    <xf numFmtId="0" fontId="55" fillId="0" borderId="28" xfId="0" applyFont="1" applyBorder="1" applyAlignment="1">
      <alignment horizontal="left" vertical="center"/>
    </xf>
    <xf numFmtId="0" fontId="7" fillId="0" borderId="71" xfId="0" applyFont="1" applyBorder="1" applyAlignment="1">
      <alignment vertical="center"/>
    </xf>
    <xf numFmtId="0" fontId="7" fillId="0" borderId="28" xfId="0" applyFont="1" applyBorder="1" applyAlignment="1">
      <alignment vertical="center"/>
    </xf>
    <xf numFmtId="0" fontId="7" fillId="0" borderId="72" xfId="0" applyFont="1" applyBorder="1" applyAlignment="1">
      <alignment vertical="center"/>
    </xf>
    <xf numFmtId="0" fontId="7" fillId="0" borderId="71" xfId="0" applyFont="1" applyBorder="1" applyAlignment="1">
      <alignment horizontal="right" vertical="center"/>
    </xf>
    <xf numFmtId="0" fontId="7" fillId="0" borderId="28" xfId="0" applyFont="1" applyBorder="1" applyAlignment="1">
      <alignment horizontal="right" vertical="center"/>
    </xf>
    <xf numFmtId="0" fontId="7" fillId="0" borderId="72" xfId="0" applyFont="1" applyBorder="1" applyAlignment="1">
      <alignment horizontal="right" vertical="center"/>
    </xf>
    <xf numFmtId="4" fontId="33" fillId="36" borderId="33" xfId="0" applyNumberFormat="1" applyFont="1" applyFill="1" applyBorder="1" applyAlignment="1">
      <alignment horizontal="left" indent="1"/>
    </xf>
    <xf numFmtId="0" fontId="33" fillId="36" borderId="33" xfId="0" applyFont="1" applyFill="1" applyBorder="1" applyAlignment="1">
      <alignment horizontal="left" indent="1"/>
    </xf>
    <xf numFmtId="0" fontId="33" fillId="36" borderId="0" xfId="0" applyFont="1" applyFill="1" applyAlignment="1">
      <alignment horizontal="left" indent="1"/>
    </xf>
    <xf numFmtId="0" fontId="5" fillId="0" borderId="69" xfId="0" applyFont="1" applyBorder="1" applyAlignment="1">
      <alignment horizontal="right" vertical="center"/>
    </xf>
    <xf numFmtId="0" fontId="5" fillId="0" borderId="70" xfId="0" applyFont="1" applyBorder="1" applyAlignment="1">
      <alignment horizontal="right" vertical="center"/>
    </xf>
    <xf numFmtId="0" fontId="5" fillId="0" borderId="60" xfId="0" applyFont="1" applyBorder="1" applyAlignment="1">
      <alignment horizontal="right" vertical="center"/>
    </xf>
    <xf numFmtId="0" fontId="7" fillId="0" borderId="69" xfId="0" applyFont="1" applyBorder="1" applyAlignment="1">
      <alignment vertical="center"/>
    </xf>
    <xf numFmtId="0" fontId="7" fillId="0" borderId="70" xfId="0" applyFont="1" applyBorder="1" applyAlignment="1">
      <alignment vertical="center"/>
    </xf>
    <xf numFmtId="0" fontId="7" fillId="0" borderId="60" xfId="0" applyFont="1" applyBorder="1" applyAlignment="1">
      <alignment vertical="center"/>
    </xf>
    <xf numFmtId="0" fontId="7" fillId="0" borderId="69" xfId="0" applyFont="1" applyBorder="1" applyAlignment="1">
      <alignment horizontal="right" vertical="center"/>
    </xf>
    <xf numFmtId="0" fontId="7" fillId="0" borderId="70" xfId="0" applyFont="1" applyBorder="1" applyAlignment="1">
      <alignment horizontal="right" vertical="center"/>
    </xf>
    <xf numFmtId="0" fontId="7" fillId="0" borderId="60" xfId="0" applyFont="1" applyBorder="1" applyAlignment="1">
      <alignment horizontal="right" vertical="center"/>
    </xf>
    <xf numFmtId="0" fontId="55" fillId="36" borderId="28" xfId="0" applyFont="1" applyFill="1" applyBorder="1" applyAlignment="1">
      <alignment horizontal="left" vertical="center"/>
    </xf>
  </cellXfs>
  <cellStyles count="44">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Millares" xfId="33" builtinId="3" customBuiltin="1"/>
    <cellStyle name="Neutral" xfId="34" builtinId="28" customBuiltin="1"/>
    <cellStyle name="Normal" xfId="0" builtinId="0" customBuiltin="1"/>
    <cellStyle name="Notas" xfId="35" builtinId="10" customBuiltin="1"/>
    <cellStyle name="Porcentaje" xfId="43" builtinId="5"/>
    <cellStyle name="Salida" xfId="36" builtinId="21" customBuiltin="1"/>
    <cellStyle name="Texto de advertencia" xfId="37" builtinId="11" customBuiltin="1"/>
    <cellStyle name="Texto explicativo" xfId="38" builtinId="53" customBuiltin="1"/>
    <cellStyle name="Título" xfId="39" builtinId="15" customBuiltin="1"/>
    <cellStyle name="Título 2" xfId="40" builtinId="17" customBuiltin="1"/>
    <cellStyle name="Título 3" xfId="41" builtinId="18" customBuiltin="1"/>
    <cellStyle name="Total" xfId="42" builtinId="25" customBuiltin="1"/>
  </cellStyles>
  <dxfs count="0"/>
  <tableStyles count="0" defaultTableStyle="TableStyleMedium2" defaultPivotStyle="PivotStyleLight16"/>
  <colors>
    <mruColors>
      <color rgb="FF69B1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2"/>
  <sheetViews>
    <sheetView workbookViewId="0">
      <pane ySplit="7" topLeftCell="A224" activePane="bottomLeft" state="frozen"/>
      <selection pane="bottomLeft" activeCell="A239" sqref="A239"/>
    </sheetView>
  </sheetViews>
  <sheetFormatPr baseColWidth="10" defaultColWidth="11.42578125" defaultRowHeight="15" customHeight="1" x14ac:dyDescent="0.25"/>
  <cols>
    <col min="1" max="1" width="19" customWidth="1"/>
    <col min="2" max="2" width="34.28515625" customWidth="1"/>
    <col min="3" max="3" width="17.140625" customWidth="1"/>
    <col min="4" max="4" width="14.140625" bestFit="1" customWidth="1"/>
    <col min="5" max="5" width="11.140625" bestFit="1" customWidth="1"/>
    <col min="6" max="7" width="14.140625" bestFit="1" customWidth="1"/>
    <col min="8" max="14" width="15.28515625" customWidth="1"/>
    <col min="15" max="15" width="15.28515625" style="1" customWidth="1"/>
    <col min="16" max="18" width="15.28515625" customWidth="1"/>
    <col min="19" max="19" width="9.5703125" customWidth="1"/>
    <col min="20" max="20" width="14.140625" bestFit="1" customWidth="1"/>
  </cols>
  <sheetData>
    <row r="1" spans="1:19" ht="15" customHeight="1" x14ac:dyDescent="0.25">
      <c r="A1" s="532" t="s">
        <v>0</v>
      </c>
      <c r="B1" s="532"/>
      <c r="C1" s="532"/>
      <c r="D1" s="532"/>
      <c r="E1" s="532"/>
      <c r="F1" s="532"/>
      <c r="G1" s="532"/>
      <c r="H1" s="532"/>
      <c r="I1" s="532"/>
      <c r="J1" s="532"/>
      <c r="K1" s="532"/>
      <c r="L1" s="532"/>
      <c r="M1" s="532"/>
    </row>
    <row r="2" spans="1:19" ht="15" customHeight="1" x14ac:dyDescent="0.25">
      <c r="A2" s="533" t="s">
        <v>1</v>
      </c>
      <c r="B2" s="533"/>
      <c r="C2" s="533"/>
      <c r="D2" s="533"/>
      <c r="E2" s="533"/>
      <c r="F2" s="533"/>
      <c r="G2" s="533"/>
      <c r="H2" s="533"/>
      <c r="I2" s="533"/>
      <c r="J2" s="533"/>
      <c r="K2" s="533"/>
      <c r="L2" s="533"/>
      <c r="M2" s="533"/>
    </row>
    <row r="3" spans="1:19" ht="15" customHeight="1" x14ac:dyDescent="0.25">
      <c r="A3" s="533" t="s">
        <v>2</v>
      </c>
      <c r="B3" s="533"/>
      <c r="C3" s="533"/>
      <c r="D3" s="533"/>
      <c r="E3" s="533"/>
      <c r="F3" s="533"/>
      <c r="G3" s="533"/>
      <c r="H3" s="533"/>
      <c r="I3" s="533"/>
      <c r="J3" s="533"/>
      <c r="K3" s="533"/>
      <c r="L3" s="533"/>
      <c r="M3" s="533"/>
    </row>
    <row r="4" spans="1:19" ht="15" customHeight="1" x14ac:dyDescent="0.25">
      <c r="A4" s="533" t="s">
        <v>3</v>
      </c>
      <c r="B4" s="533"/>
      <c r="C4" s="533"/>
      <c r="D4" s="533"/>
      <c r="E4" s="533"/>
      <c r="F4" s="533"/>
      <c r="G4" s="533"/>
      <c r="H4" s="533"/>
      <c r="I4" s="533"/>
      <c r="J4" s="533"/>
      <c r="K4" s="533"/>
      <c r="L4" s="533"/>
      <c r="M4" s="533"/>
    </row>
    <row r="5" spans="1:19" ht="15" customHeight="1" x14ac:dyDescent="0.25">
      <c r="A5" s="533" t="s">
        <v>4</v>
      </c>
      <c r="B5" s="533"/>
      <c r="C5" s="533"/>
      <c r="D5" s="533"/>
      <c r="E5" s="533"/>
      <c r="F5" s="533"/>
      <c r="G5" s="533"/>
      <c r="H5" s="533"/>
      <c r="I5" s="533"/>
      <c r="J5" s="533"/>
      <c r="K5" s="533"/>
      <c r="L5" s="533"/>
      <c r="M5" s="533"/>
    </row>
    <row r="6" spans="1:19" ht="15" customHeight="1" x14ac:dyDescent="0.25">
      <c r="A6" s="2" t="s">
        <v>5</v>
      </c>
      <c r="B6" s="2" t="s">
        <v>5</v>
      </c>
      <c r="C6" s="2" t="s">
        <v>5</v>
      </c>
      <c r="D6" s="530" t="s">
        <v>6</v>
      </c>
      <c r="E6" s="534"/>
      <c r="F6" s="534"/>
      <c r="G6" s="531"/>
      <c r="H6" s="2" t="s">
        <v>5</v>
      </c>
      <c r="I6" s="2" t="s">
        <v>5</v>
      </c>
      <c r="J6" s="2" t="s">
        <v>5</v>
      </c>
      <c r="K6" s="530" t="s">
        <v>7</v>
      </c>
      <c r="L6" s="531"/>
      <c r="M6" s="530" t="s">
        <v>8</v>
      </c>
      <c r="N6" s="531"/>
      <c r="O6" s="530" t="s">
        <v>9</v>
      </c>
      <c r="P6" s="531"/>
      <c r="Q6" s="2" t="s">
        <v>5</v>
      </c>
      <c r="R6" s="2" t="s">
        <v>5</v>
      </c>
    </row>
    <row r="7" spans="1:19" ht="15" customHeight="1" x14ac:dyDescent="0.25">
      <c r="A7" s="3" t="s">
        <v>10</v>
      </c>
      <c r="B7" s="3" t="s">
        <v>11</v>
      </c>
      <c r="C7" s="3" t="s">
        <v>12</v>
      </c>
      <c r="D7" s="3" t="s">
        <v>13</v>
      </c>
      <c r="E7" s="3" t="s">
        <v>14</v>
      </c>
      <c r="F7" s="3" t="s">
        <v>15</v>
      </c>
      <c r="G7" s="3" t="s">
        <v>16</v>
      </c>
      <c r="H7" s="3" t="s">
        <v>17</v>
      </c>
      <c r="I7" s="3" t="s">
        <v>18</v>
      </c>
      <c r="J7" s="3" t="s">
        <v>19</v>
      </c>
      <c r="K7" s="3" t="s">
        <v>20</v>
      </c>
      <c r="L7" s="3" t="s">
        <v>21</v>
      </c>
      <c r="M7" s="3" t="s">
        <v>20</v>
      </c>
      <c r="N7" s="3" t="s">
        <v>21</v>
      </c>
      <c r="O7" s="4" t="s">
        <v>20</v>
      </c>
      <c r="P7" s="3" t="s">
        <v>21</v>
      </c>
      <c r="Q7" s="3" t="s">
        <v>22</v>
      </c>
      <c r="R7" s="3" t="s">
        <v>23</v>
      </c>
      <c r="S7" s="3" t="s">
        <v>24</v>
      </c>
    </row>
    <row r="8" spans="1:19" ht="15" customHeight="1" x14ac:dyDescent="0.25">
      <c r="A8" s="5" t="s">
        <v>25</v>
      </c>
      <c r="B8" s="5" t="s">
        <v>26</v>
      </c>
      <c r="C8" s="6">
        <v>3880280644</v>
      </c>
      <c r="D8" s="7">
        <v>5640923156.8599997</v>
      </c>
      <c r="E8" s="7">
        <v>0</v>
      </c>
      <c r="F8" s="7">
        <v>1030599159.86</v>
      </c>
      <c r="G8" s="7">
        <v>1030599159.86</v>
      </c>
      <c r="H8" s="7">
        <v>9521203800.8600006</v>
      </c>
      <c r="I8" s="7">
        <v>0</v>
      </c>
      <c r="J8" s="7">
        <v>0</v>
      </c>
      <c r="K8" s="7">
        <v>5333982710.0699997</v>
      </c>
      <c r="L8" s="7">
        <v>-5431222457.7700005</v>
      </c>
      <c r="M8" s="7">
        <v>10765205167.84</v>
      </c>
      <c r="N8" s="7">
        <v>5067869869.1275997</v>
      </c>
      <c r="O8" s="8">
        <v>5697335298.7124004</v>
      </c>
      <c r="P8" s="7">
        <v>2387397445.21</v>
      </c>
      <c r="Q8" s="7">
        <v>3309937853.5023999</v>
      </c>
      <c r="R8" s="7">
        <v>4187221090.79</v>
      </c>
      <c r="S8" s="7" t="s">
        <v>27</v>
      </c>
    </row>
    <row r="9" spans="1:19" ht="15" customHeight="1" x14ac:dyDescent="0.25">
      <c r="A9" s="5" t="s">
        <v>28</v>
      </c>
      <c r="B9" s="5" t="s">
        <v>29</v>
      </c>
      <c r="C9" s="6">
        <v>3880280644</v>
      </c>
      <c r="D9" s="7">
        <v>5640923156.8599997</v>
      </c>
      <c r="E9" s="7">
        <v>0</v>
      </c>
      <c r="F9" s="7">
        <v>1030599159.86</v>
      </c>
      <c r="G9" s="7">
        <v>1030599159.86</v>
      </c>
      <c r="H9" s="7">
        <v>9521203800.8600006</v>
      </c>
      <c r="I9" s="7">
        <v>0</v>
      </c>
      <c r="J9" s="7">
        <v>0</v>
      </c>
      <c r="K9" s="7">
        <v>5333982710.0699997</v>
      </c>
      <c r="L9" s="7">
        <v>-5431222457.7700005</v>
      </c>
      <c r="M9" s="7">
        <v>10765205167.84</v>
      </c>
      <c r="N9" s="7">
        <v>5067869869.1275997</v>
      </c>
      <c r="O9" s="8">
        <v>5697335298.7124004</v>
      </c>
      <c r="P9" s="7">
        <v>2387397445.21</v>
      </c>
      <c r="Q9" s="7">
        <v>3309937853.5023999</v>
      </c>
      <c r="R9" s="7">
        <v>4187221090.79</v>
      </c>
      <c r="S9" s="7" t="s">
        <v>27</v>
      </c>
    </row>
    <row r="10" spans="1:19" ht="15" customHeight="1" x14ac:dyDescent="0.25">
      <c r="A10" s="5" t="s">
        <v>30</v>
      </c>
      <c r="B10" s="5" t="s">
        <v>31</v>
      </c>
      <c r="C10" s="6">
        <v>1733419710</v>
      </c>
      <c r="D10" s="7">
        <v>0</v>
      </c>
      <c r="E10" s="7">
        <v>0</v>
      </c>
      <c r="F10" s="7">
        <v>98447256.670000002</v>
      </c>
      <c r="G10" s="7">
        <v>0</v>
      </c>
      <c r="H10" s="7">
        <v>1831866966.6700001</v>
      </c>
      <c r="I10" s="7">
        <v>0</v>
      </c>
      <c r="J10" s="7">
        <v>0</v>
      </c>
      <c r="K10" s="7">
        <v>415407863</v>
      </c>
      <c r="L10" s="7">
        <v>-600000</v>
      </c>
      <c r="M10" s="7">
        <v>416007863</v>
      </c>
      <c r="N10" s="7">
        <v>-81364474</v>
      </c>
      <c r="O10" s="8">
        <v>497372337</v>
      </c>
      <c r="P10" s="7">
        <v>32058335</v>
      </c>
      <c r="Q10" s="7">
        <v>465314002</v>
      </c>
      <c r="R10" s="7">
        <v>1416459103.6700001</v>
      </c>
      <c r="S10" s="7" t="s">
        <v>27</v>
      </c>
    </row>
    <row r="11" spans="1:19" ht="15" customHeight="1" x14ac:dyDescent="0.25">
      <c r="A11" s="5" t="s">
        <v>32</v>
      </c>
      <c r="B11" s="5" t="s">
        <v>33</v>
      </c>
      <c r="C11" s="6">
        <v>1733419710</v>
      </c>
      <c r="D11" s="7">
        <v>0</v>
      </c>
      <c r="E11" s="7">
        <v>0</v>
      </c>
      <c r="F11" s="7">
        <v>98447256.670000002</v>
      </c>
      <c r="G11" s="7">
        <v>0</v>
      </c>
      <c r="H11" s="7">
        <v>1831866966.6700001</v>
      </c>
      <c r="I11" s="7">
        <v>0</v>
      </c>
      <c r="J11" s="7">
        <v>0</v>
      </c>
      <c r="K11" s="7">
        <v>415407863</v>
      </c>
      <c r="L11" s="7">
        <v>-600000</v>
      </c>
      <c r="M11" s="7">
        <v>416007863</v>
      </c>
      <c r="N11" s="7">
        <v>-81364474</v>
      </c>
      <c r="O11" s="8">
        <v>497372337</v>
      </c>
      <c r="P11" s="7">
        <v>32058335</v>
      </c>
      <c r="Q11" s="7">
        <v>465314002</v>
      </c>
      <c r="R11" s="7">
        <v>1416459103.6700001</v>
      </c>
      <c r="S11" s="7" t="s">
        <v>27</v>
      </c>
    </row>
    <row r="12" spans="1:19" ht="15" customHeight="1" x14ac:dyDescent="0.25">
      <c r="A12" s="5" t="s">
        <v>34</v>
      </c>
      <c r="B12" s="5" t="s">
        <v>35</v>
      </c>
      <c r="C12" s="6">
        <v>923737936</v>
      </c>
      <c r="D12" s="7">
        <v>0</v>
      </c>
      <c r="E12" s="7">
        <v>0</v>
      </c>
      <c r="F12" s="7">
        <v>8147256.6699999999</v>
      </c>
      <c r="G12" s="7">
        <v>0</v>
      </c>
      <c r="H12" s="7">
        <v>931885192.66999996</v>
      </c>
      <c r="I12" s="7">
        <v>0</v>
      </c>
      <c r="J12" s="7">
        <v>0</v>
      </c>
      <c r="K12" s="7">
        <v>231615327</v>
      </c>
      <c r="L12" s="7">
        <v>0</v>
      </c>
      <c r="M12" s="7">
        <v>231615327</v>
      </c>
      <c r="N12" s="7">
        <v>-2239916</v>
      </c>
      <c r="O12" s="8">
        <v>233855243</v>
      </c>
      <c r="P12" s="7">
        <v>-40496509</v>
      </c>
      <c r="Q12" s="7">
        <v>274351752</v>
      </c>
      <c r="R12" s="7">
        <v>700269865.66999996</v>
      </c>
      <c r="S12" s="7" t="s">
        <v>27</v>
      </c>
    </row>
    <row r="13" spans="1:19" ht="15" customHeight="1" x14ac:dyDescent="0.25">
      <c r="A13" s="5" t="s">
        <v>36</v>
      </c>
      <c r="B13" s="5" t="s">
        <v>37</v>
      </c>
      <c r="C13" s="6">
        <v>923737936</v>
      </c>
      <c r="D13" s="7">
        <v>0</v>
      </c>
      <c r="E13" s="7">
        <v>0</v>
      </c>
      <c r="F13" s="7">
        <v>8147256.6699999999</v>
      </c>
      <c r="G13" s="7">
        <v>0</v>
      </c>
      <c r="H13" s="7">
        <v>931885192.66999996</v>
      </c>
      <c r="I13" s="7">
        <v>0</v>
      </c>
      <c r="J13" s="7">
        <v>0</v>
      </c>
      <c r="K13" s="7">
        <v>231615327</v>
      </c>
      <c r="L13" s="7">
        <v>0</v>
      </c>
      <c r="M13" s="7">
        <v>231615327</v>
      </c>
      <c r="N13" s="7">
        <v>-2239916</v>
      </c>
      <c r="O13" s="8">
        <v>233855243</v>
      </c>
      <c r="P13" s="7">
        <v>-40496509</v>
      </c>
      <c r="Q13" s="7">
        <v>274351752</v>
      </c>
      <c r="R13" s="7">
        <v>700269865.66999996</v>
      </c>
      <c r="S13" s="7" t="s">
        <v>27</v>
      </c>
    </row>
    <row r="14" spans="1:19" ht="15" customHeight="1" x14ac:dyDescent="0.25">
      <c r="A14" s="5" t="s">
        <v>38</v>
      </c>
      <c r="B14" s="5" t="s">
        <v>39</v>
      </c>
      <c r="C14" s="6">
        <v>725666112</v>
      </c>
      <c r="D14" s="7">
        <v>0</v>
      </c>
      <c r="E14" s="7">
        <v>0</v>
      </c>
      <c r="F14" s="7">
        <v>0</v>
      </c>
      <c r="G14" s="7">
        <v>0</v>
      </c>
      <c r="H14" s="7">
        <v>725666112</v>
      </c>
      <c r="I14" s="7">
        <v>0</v>
      </c>
      <c r="J14" s="7">
        <v>0</v>
      </c>
      <c r="K14" s="7">
        <v>148986852.33000001</v>
      </c>
      <c r="L14" s="7">
        <v>0</v>
      </c>
      <c r="M14" s="7">
        <v>148986852.33000001</v>
      </c>
      <c r="N14" s="7">
        <v>0</v>
      </c>
      <c r="O14" s="8">
        <v>148986852.33000001</v>
      </c>
      <c r="P14" s="7">
        <v>-51684000</v>
      </c>
      <c r="Q14" s="7">
        <v>200670852.33000001</v>
      </c>
      <c r="R14" s="7">
        <v>576679259.66999996</v>
      </c>
      <c r="S14" s="7" t="s">
        <v>27</v>
      </c>
    </row>
    <row r="15" spans="1:19" ht="15" customHeight="1" x14ac:dyDescent="0.25">
      <c r="A15" s="5" t="s">
        <v>40</v>
      </c>
      <c r="B15" s="5" t="s">
        <v>41</v>
      </c>
      <c r="C15" s="6">
        <v>725666112</v>
      </c>
      <c r="D15" s="7">
        <v>0</v>
      </c>
      <c r="E15" s="7">
        <v>0</v>
      </c>
      <c r="F15" s="7">
        <v>0</v>
      </c>
      <c r="G15" s="7">
        <v>0</v>
      </c>
      <c r="H15" s="7">
        <v>725666112</v>
      </c>
      <c r="I15" s="7">
        <v>0</v>
      </c>
      <c r="J15" s="7">
        <v>0</v>
      </c>
      <c r="K15" s="7">
        <v>148986852.33000001</v>
      </c>
      <c r="L15" s="7">
        <v>0</v>
      </c>
      <c r="M15" s="7">
        <v>148986852.33000001</v>
      </c>
      <c r="N15" s="7">
        <v>0</v>
      </c>
      <c r="O15" s="8">
        <v>148986852.33000001</v>
      </c>
      <c r="P15" s="7">
        <v>-51684000</v>
      </c>
      <c r="Q15" s="7">
        <v>200670852.33000001</v>
      </c>
      <c r="R15" s="7">
        <v>576679259.66999996</v>
      </c>
      <c r="S15" s="7" t="s">
        <v>27</v>
      </c>
    </row>
    <row r="16" spans="1:19" ht="15" customHeight="1" x14ac:dyDescent="0.25">
      <c r="A16" s="5" t="s">
        <v>42</v>
      </c>
      <c r="B16" s="5" t="s">
        <v>43</v>
      </c>
      <c r="C16" s="6">
        <v>725666112</v>
      </c>
      <c r="D16" s="7">
        <v>0</v>
      </c>
      <c r="E16" s="7">
        <v>0</v>
      </c>
      <c r="F16" s="7">
        <v>0</v>
      </c>
      <c r="G16" s="7">
        <v>0</v>
      </c>
      <c r="H16" s="7">
        <v>725666112</v>
      </c>
      <c r="I16" s="7">
        <v>0</v>
      </c>
      <c r="J16" s="7">
        <v>0</v>
      </c>
      <c r="K16" s="7">
        <v>148986852.33000001</v>
      </c>
      <c r="L16" s="7">
        <v>0</v>
      </c>
      <c r="M16" s="7">
        <v>148986852.33000001</v>
      </c>
      <c r="N16" s="7">
        <v>0</v>
      </c>
      <c r="O16" s="8">
        <v>148986852.33000001</v>
      </c>
      <c r="P16" s="7">
        <v>-51684000</v>
      </c>
      <c r="Q16" s="7">
        <v>200670852.33000001</v>
      </c>
      <c r="R16" s="7">
        <v>576679259.66999996</v>
      </c>
      <c r="S16" s="7" t="s">
        <v>27</v>
      </c>
    </row>
    <row r="17" spans="1:19" ht="15" customHeight="1" x14ac:dyDescent="0.25">
      <c r="A17" s="5" t="s">
        <v>44</v>
      </c>
      <c r="B17" s="5" t="s">
        <v>45</v>
      </c>
      <c r="C17" s="6">
        <v>725666112</v>
      </c>
      <c r="D17" s="7">
        <v>0</v>
      </c>
      <c r="E17" s="7">
        <v>0</v>
      </c>
      <c r="F17" s="7">
        <v>0</v>
      </c>
      <c r="G17" s="7">
        <v>0</v>
      </c>
      <c r="H17" s="7">
        <v>725666112</v>
      </c>
      <c r="I17" s="7">
        <v>0</v>
      </c>
      <c r="J17" s="7">
        <v>0</v>
      </c>
      <c r="K17" s="7">
        <v>148986852.33000001</v>
      </c>
      <c r="L17" s="7">
        <v>0</v>
      </c>
      <c r="M17" s="7">
        <v>148986852.33000001</v>
      </c>
      <c r="N17" s="7">
        <v>0</v>
      </c>
      <c r="O17" s="8">
        <v>148986852.33000001</v>
      </c>
      <c r="P17" s="7">
        <v>-51684000</v>
      </c>
      <c r="Q17" s="7">
        <v>200670852.33000001</v>
      </c>
      <c r="R17" s="7">
        <v>576679259.66999996</v>
      </c>
      <c r="S17" s="7" t="s">
        <v>46</v>
      </c>
    </row>
    <row r="18" spans="1:19" ht="15" customHeight="1" x14ac:dyDescent="0.25">
      <c r="A18" s="5" t="s">
        <v>47</v>
      </c>
      <c r="B18" s="5" t="s">
        <v>48</v>
      </c>
      <c r="C18" s="6">
        <v>28000000</v>
      </c>
      <c r="D18" s="7">
        <v>0</v>
      </c>
      <c r="E18" s="7">
        <v>0</v>
      </c>
      <c r="F18" s="7">
        <v>8147256.6699999999</v>
      </c>
      <c r="G18" s="7">
        <v>0</v>
      </c>
      <c r="H18" s="7">
        <v>36147256.670000002</v>
      </c>
      <c r="I18" s="7">
        <v>0</v>
      </c>
      <c r="J18" s="7">
        <v>0</v>
      </c>
      <c r="K18" s="7">
        <v>11705486.67</v>
      </c>
      <c r="L18" s="7">
        <v>0</v>
      </c>
      <c r="M18" s="7">
        <v>11705486.67</v>
      </c>
      <c r="N18" s="7">
        <v>0</v>
      </c>
      <c r="O18" s="8">
        <v>11705486.67</v>
      </c>
      <c r="P18" s="7">
        <v>-2650184</v>
      </c>
      <c r="Q18" s="7">
        <v>14355670.67</v>
      </c>
      <c r="R18" s="7">
        <v>24441770</v>
      </c>
      <c r="S18" s="7" t="s">
        <v>27</v>
      </c>
    </row>
    <row r="19" spans="1:19" ht="15" customHeight="1" x14ac:dyDescent="0.25">
      <c r="A19" s="5" t="s">
        <v>49</v>
      </c>
      <c r="B19" s="5" t="s">
        <v>50</v>
      </c>
      <c r="C19" s="6">
        <v>15000000</v>
      </c>
      <c r="D19" s="7">
        <v>0</v>
      </c>
      <c r="E19" s="7">
        <v>0</v>
      </c>
      <c r="F19" s="7">
        <v>3813923.34</v>
      </c>
      <c r="G19" s="7">
        <v>0</v>
      </c>
      <c r="H19" s="7">
        <v>18813923.34</v>
      </c>
      <c r="I19" s="7">
        <v>0</v>
      </c>
      <c r="J19" s="7">
        <v>0</v>
      </c>
      <c r="K19" s="7">
        <v>7372153.3399999999</v>
      </c>
      <c r="L19" s="7">
        <v>0</v>
      </c>
      <c r="M19" s="7">
        <v>7372153.3399999999</v>
      </c>
      <c r="N19" s="7">
        <v>0</v>
      </c>
      <c r="O19" s="8">
        <v>7372153.3399999999</v>
      </c>
      <c r="P19" s="7">
        <v>-2142988</v>
      </c>
      <c r="Q19" s="7">
        <v>9515141.3399999999</v>
      </c>
      <c r="R19" s="7">
        <v>11441770</v>
      </c>
      <c r="S19" s="7" t="s">
        <v>27</v>
      </c>
    </row>
    <row r="20" spans="1:19" ht="15" customHeight="1" x14ac:dyDescent="0.25">
      <c r="A20" s="5" t="s">
        <v>51</v>
      </c>
      <c r="B20" s="5" t="s">
        <v>43</v>
      </c>
      <c r="C20" s="6">
        <v>15000000</v>
      </c>
      <c r="D20" s="7">
        <v>0</v>
      </c>
      <c r="E20" s="7">
        <v>0</v>
      </c>
      <c r="F20" s="7">
        <v>3813923.34</v>
      </c>
      <c r="G20" s="7">
        <v>0</v>
      </c>
      <c r="H20" s="7">
        <v>18813923.34</v>
      </c>
      <c r="I20" s="7">
        <v>0</v>
      </c>
      <c r="J20" s="7">
        <v>0</v>
      </c>
      <c r="K20" s="7">
        <v>7372153.3399999999</v>
      </c>
      <c r="L20" s="7">
        <v>0</v>
      </c>
      <c r="M20" s="7">
        <v>7372153.3399999999</v>
      </c>
      <c r="N20" s="7">
        <v>0</v>
      </c>
      <c r="O20" s="8">
        <v>7372153.3399999999</v>
      </c>
      <c r="P20" s="7">
        <v>-2142988</v>
      </c>
      <c r="Q20" s="7">
        <v>9515141.3399999999</v>
      </c>
      <c r="R20" s="7">
        <v>11441770</v>
      </c>
      <c r="S20" s="7" t="s">
        <v>27</v>
      </c>
    </row>
    <row r="21" spans="1:19" ht="15" customHeight="1" x14ac:dyDescent="0.25">
      <c r="A21" s="5" t="s">
        <v>52</v>
      </c>
      <c r="B21" s="5" t="s">
        <v>45</v>
      </c>
      <c r="C21" s="6">
        <v>15000000</v>
      </c>
      <c r="D21" s="7">
        <v>0</v>
      </c>
      <c r="E21" s="7">
        <v>0</v>
      </c>
      <c r="F21" s="7">
        <v>3813923.34</v>
      </c>
      <c r="G21" s="7">
        <v>0</v>
      </c>
      <c r="H21" s="7">
        <v>18813923.34</v>
      </c>
      <c r="I21" s="7">
        <v>0</v>
      </c>
      <c r="J21" s="7">
        <v>0</v>
      </c>
      <c r="K21" s="7">
        <v>7372153.3399999999</v>
      </c>
      <c r="L21" s="7">
        <v>0</v>
      </c>
      <c r="M21" s="7">
        <v>7372153.3399999999</v>
      </c>
      <c r="N21" s="7">
        <v>0</v>
      </c>
      <c r="O21" s="8">
        <v>7372153.3399999999</v>
      </c>
      <c r="P21" s="7">
        <v>-2142988</v>
      </c>
      <c r="Q21" s="7">
        <v>9515141.3399999999</v>
      </c>
      <c r="R21" s="7">
        <v>11441770</v>
      </c>
      <c r="S21" s="7" t="s">
        <v>46</v>
      </c>
    </row>
    <row r="22" spans="1:19" ht="15" customHeight="1" x14ac:dyDescent="0.25">
      <c r="A22" s="5" t="s">
        <v>53</v>
      </c>
      <c r="B22" s="5" t="s">
        <v>54</v>
      </c>
      <c r="C22" s="6">
        <v>13000000</v>
      </c>
      <c r="D22" s="7">
        <v>0</v>
      </c>
      <c r="E22" s="7">
        <v>0</v>
      </c>
      <c r="F22" s="7">
        <v>4333333.33</v>
      </c>
      <c r="G22" s="7">
        <v>0</v>
      </c>
      <c r="H22" s="7">
        <v>17333333.329999998</v>
      </c>
      <c r="I22" s="7">
        <v>0</v>
      </c>
      <c r="J22" s="7">
        <v>0</v>
      </c>
      <c r="K22" s="7">
        <v>4333333.33</v>
      </c>
      <c r="L22" s="7">
        <v>0</v>
      </c>
      <c r="M22" s="7">
        <v>4333333.33</v>
      </c>
      <c r="N22" s="7">
        <v>0</v>
      </c>
      <c r="O22" s="8">
        <v>4333333.33</v>
      </c>
      <c r="P22" s="7">
        <v>-507196</v>
      </c>
      <c r="Q22" s="7">
        <v>4840529.33</v>
      </c>
      <c r="R22" s="7">
        <v>13000000</v>
      </c>
      <c r="S22" s="7" t="s">
        <v>27</v>
      </c>
    </row>
    <row r="23" spans="1:19" ht="15" customHeight="1" x14ac:dyDescent="0.25">
      <c r="A23" s="5" t="s">
        <v>55</v>
      </c>
      <c r="B23" s="5" t="s">
        <v>43</v>
      </c>
      <c r="C23" s="6">
        <v>13000000</v>
      </c>
      <c r="D23" s="7">
        <v>0</v>
      </c>
      <c r="E23" s="7">
        <v>0</v>
      </c>
      <c r="F23" s="7">
        <v>4333333.33</v>
      </c>
      <c r="G23" s="7">
        <v>0</v>
      </c>
      <c r="H23" s="7">
        <v>17333333.329999998</v>
      </c>
      <c r="I23" s="7">
        <v>0</v>
      </c>
      <c r="J23" s="7">
        <v>0</v>
      </c>
      <c r="K23" s="7">
        <v>4333333.33</v>
      </c>
      <c r="L23" s="7">
        <v>0</v>
      </c>
      <c r="M23" s="7">
        <v>4333333.33</v>
      </c>
      <c r="N23" s="7">
        <v>0</v>
      </c>
      <c r="O23" s="8">
        <v>4333333.33</v>
      </c>
      <c r="P23" s="7">
        <v>-507196</v>
      </c>
      <c r="Q23" s="7">
        <v>4840529.33</v>
      </c>
      <c r="R23" s="7">
        <v>13000000</v>
      </c>
      <c r="S23" s="7" t="s">
        <v>27</v>
      </c>
    </row>
    <row r="24" spans="1:19" ht="15" customHeight="1" x14ac:dyDescent="0.25">
      <c r="A24" s="5" t="s">
        <v>56</v>
      </c>
      <c r="B24" s="5" t="s">
        <v>45</v>
      </c>
      <c r="C24" s="6">
        <v>13000000</v>
      </c>
      <c r="D24" s="7">
        <v>0</v>
      </c>
      <c r="E24" s="7">
        <v>0</v>
      </c>
      <c r="F24" s="7">
        <v>4333333.33</v>
      </c>
      <c r="G24" s="7">
        <v>0</v>
      </c>
      <c r="H24" s="7">
        <v>17333333.329999998</v>
      </c>
      <c r="I24" s="7">
        <v>0</v>
      </c>
      <c r="J24" s="7">
        <v>0</v>
      </c>
      <c r="K24" s="7">
        <v>4333333.33</v>
      </c>
      <c r="L24" s="7">
        <v>0</v>
      </c>
      <c r="M24" s="7">
        <v>4333333.33</v>
      </c>
      <c r="N24" s="7">
        <v>0</v>
      </c>
      <c r="O24" s="8">
        <v>4333333.33</v>
      </c>
      <c r="P24" s="7">
        <v>-507196</v>
      </c>
      <c r="Q24" s="7">
        <v>4840529.33</v>
      </c>
      <c r="R24" s="7">
        <v>13000000</v>
      </c>
      <c r="S24" s="7" t="s">
        <v>46</v>
      </c>
    </row>
    <row r="25" spans="1:19" ht="15" customHeight="1" x14ac:dyDescent="0.25">
      <c r="A25" s="5" t="s">
        <v>57</v>
      </c>
      <c r="B25" s="5" t="s">
        <v>58</v>
      </c>
      <c r="C25" s="6">
        <v>41470733</v>
      </c>
      <c r="D25" s="7">
        <v>0</v>
      </c>
      <c r="E25" s="7">
        <v>0</v>
      </c>
      <c r="F25" s="7">
        <v>0</v>
      </c>
      <c r="G25" s="7">
        <v>0</v>
      </c>
      <c r="H25" s="7">
        <v>41470733</v>
      </c>
      <c r="I25" s="7">
        <v>0</v>
      </c>
      <c r="J25" s="7">
        <v>0</v>
      </c>
      <c r="K25" s="7">
        <v>8658260</v>
      </c>
      <c r="L25" s="7">
        <v>0</v>
      </c>
      <c r="M25" s="7">
        <v>8658260</v>
      </c>
      <c r="N25" s="7">
        <v>0</v>
      </c>
      <c r="O25" s="8">
        <v>8658260</v>
      </c>
      <c r="P25" s="7">
        <v>-2874258</v>
      </c>
      <c r="Q25" s="7">
        <v>11532518</v>
      </c>
      <c r="R25" s="7">
        <v>32812473</v>
      </c>
      <c r="S25" s="7" t="s">
        <v>27</v>
      </c>
    </row>
    <row r="26" spans="1:19" ht="15" customHeight="1" x14ac:dyDescent="0.25">
      <c r="A26" s="5" t="s">
        <v>59</v>
      </c>
      <c r="B26" s="5" t="s">
        <v>60</v>
      </c>
      <c r="C26" s="6">
        <v>41470733</v>
      </c>
      <c r="D26" s="7">
        <v>0</v>
      </c>
      <c r="E26" s="7">
        <v>0</v>
      </c>
      <c r="F26" s="7">
        <v>0</v>
      </c>
      <c r="G26" s="7">
        <v>0</v>
      </c>
      <c r="H26" s="7">
        <v>41470733</v>
      </c>
      <c r="I26" s="7">
        <v>0</v>
      </c>
      <c r="J26" s="7">
        <v>0</v>
      </c>
      <c r="K26" s="7">
        <v>8658260</v>
      </c>
      <c r="L26" s="7">
        <v>0</v>
      </c>
      <c r="M26" s="7">
        <v>8658260</v>
      </c>
      <c r="N26" s="7">
        <v>0</v>
      </c>
      <c r="O26" s="8">
        <v>8658260</v>
      </c>
      <c r="P26" s="7">
        <v>-2874258</v>
      </c>
      <c r="Q26" s="7">
        <v>11532518</v>
      </c>
      <c r="R26" s="7">
        <v>32812473</v>
      </c>
      <c r="S26" s="7" t="s">
        <v>27</v>
      </c>
    </row>
    <row r="27" spans="1:19" ht="15" customHeight="1" x14ac:dyDescent="0.25">
      <c r="A27" s="5" t="s">
        <v>61</v>
      </c>
      <c r="B27" s="5" t="s">
        <v>43</v>
      </c>
      <c r="C27" s="6">
        <v>41470733</v>
      </c>
      <c r="D27" s="7">
        <v>0</v>
      </c>
      <c r="E27" s="7">
        <v>0</v>
      </c>
      <c r="F27" s="7">
        <v>0</v>
      </c>
      <c r="G27" s="7">
        <v>0</v>
      </c>
      <c r="H27" s="7">
        <v>41470733</v>
      </c>
      <c r="I27" s="7">
        <v>0</v>
      </c>
      <c r="J27" s="7">
        <v>0</v>
      </c>
      <c r="K27" s="7">
        <v>8658260</v>
      </c>
      <c r="L27" s="7">
        <v>0</v>
      </c>
      <c r="M27" s="7">
        <v>8658260</v>
      </c>
      <c r="N27" s="7">
        <v>0</v>
      </c>
      <c r="O27" s="8">
        <v>8658260</v>
      </c>
      <c r="P27" s="7">
        <v>-2874258</v>
      </c>
      <c r="Q27" s="7">
        <v>11532518</v>
      </c>
      <c r="R27" s="7">
        <v>32812473</v>
      </c>
      <c r="S27" s="7" t="s">
        <v>27</v>
      </c>
    </row>
    <row r="28" spans="1:19" ht="15" customHeight="1" x14ac:dyDescent="0.25">
      <c r="A28" s="5" t="s">
        <v>62</v>
      </c>
      <c r="B28" s="5" t="s">
        <v>45</v>
      </c>
      <c r="C28" s="6">
        <v>41470733</v>
      </c>
      <c r="D28" s="7">
        <v>0</v>
      </c>
      <c r="E28" s="7">
        <v>0</v>
      </c>
      <c r="F28" s="7">
        <v>0</v>
      </c>
      <c r="G28" s="7">
        <v>0</v>
      </c>
      <c r="H28" s="7">
        <v>41470733</v>
      </c>
      <c r="I28" s="7">
        <v>0</v>
      </c>
      <c r="J28" s="7">
        <v>0</v>
      </c>
      <c r="K28" s="7">
        <v>8658260</v>
      </c>
      <c r="L28" s="7">
        <v>0</v>
      </c>
      <c r="M28" s="7">
        <v>8658260</v>
      </c>
      <c r="N28" s="7">
        <v>0</v>
      </c>
      <c r="O28" s="8">
        <v>8658260</v>
      </c>
      <c r="P28" s="7">
        <v>-2874258</v>
      </c>
      <c r="Q28" s="7">
        <v>11532518</v>
      </c>
      <c r="R28" s="7">
        <v>32812473</v>
      </c>
      <c r="S28" s="7" t="s">
        <v>46</v>
      </c>
    </row>
    <row r="29" spans="1:19" ht="15" customHeight="1" x14ac:dyDescent="0.25">
      <c r="A29" s="5" t="s">
        <v>63</v>
      </c>
      <c r="B29" s="5" t="s">
        <v>64</v>
      </c>
      <c r="C29" s="6">
        <v>32150273</v>
      </c>
      <c r="D29" s="7">
        <v>0</v>
      </c>
      <c r="E29" s="7">
        <v>0</v>
      </c>
      <c r="F29" s="7">
        <v>0</v>
      </c>
      <c r="G29" s="7">
        <v>0</v>
      </c>
      <c r="H29" s="7">
        <v>32150273</v>
      </c>
      <c r="I29" s="7">
        <v>0</v>
      </c>
      <c r="J29" s="7">
        <v>0</v>
      </c>
      <c r="K29" s="7">
        <v>3720539</v>
      </c>
      <c r="L29" s="7">
        <v>0</v>
      </c>
      <c r="M29" s="7">
        <v>3720539</v>
      </c>
      <c r="N29" s="7">
        <v>-323065</v>
      </c>
      <c r="O29" s="8">
        <v>4043604</v>
      </c>
      <c r="P29" s="7">
        <v>2621953</v>
      </c>
      <c r="Q29" s="7">
        <v>1421651</v>
      </c>
      <c r="R29" s="7">
        <v>28429734</v>
      </c>
      <c r="S29" s="7" t="s">
        <v>27</v>
      </c>
    </row>
    <row r="30" spans="1:19" ht="15" customHeight="1" x14ac:dyDescent="0.25">
      <c r="A30" s="5" t="s">
        <v>65</v>
      </c>
      <c r="B30" s="5" t="s">
        <v>66</v>
      </c>
      <c r="C30" s="6">
        <v>32150273</v>
      </c>
      <c r="D30" s="7">
        <v>0</v>
      </c>
      <c r="E30" s="7">
        <v>0</v>
      </c>
      <c r="F30" s="7">
        <v>0</v>
      </c>
      <c r="G30" s="7">
        <v>0</v>
      </c>
      <c r="H30" s="7">
        <v>32150273</v>
      </c>
      <c r="I30" s="7">
        <v>0</v>
      </c>
      <c r="J30" s="7">
        <v>0</v>
      </c>
      <c r="K30" s="7">
        <v>3720539</v>
      </c>
      <c r="L30" s="7">
        <v>0</v>
      </c>
      <c r="M30" s="7">
        <v>3720539</v>
      </c>
      <c r="N30" s="7">
        <v>-323065</v>
      </c>
      <c r="O30" s="8">
        <v>4043604</v>
      </c>
      <c r="P30" s="7">
        <v>2621953</v>
      </c>
      <c r="Q30" s="7">
        <v>1421651</v>
      </c>
      <c r="R30" s="7">
        <v>28429734</v>
      </c>
      <c r="S30" s="7" t="s">
        <v>27</v>
      </c>
    </row>
    <row r="31" spans="1:19" ht="15" customHeight="1" x14ac:dyDescent="0.25">
      <c r="A31" s="5" t="s">
        <v>67</v>
      </c>
      <c r="B31" s="5" t="s">
        <v>43</v>
      </c>
      <c r="C31" s="6">
        <v>32150273</v>
      </c>
      <c r="D31" s="7">
        <v>0</v>
      </c>
      <c r="E31" s="7">
        <v>0</v>
      </c>
      <c r="F31" s="7">
        <v>0</v>
      </c>
      <c r="G31" s="7">
        <v>0</v>
      </c>
      <c r="H31" s="7">
        <v>32150273</v>
      </c>
      <c r="I31" s="7">
        <v>0</v>
      </c>
      <c r="J31" s="7">
        <v>0</v>
      </c>
      <c r="K31" s="7">
        <v>3720539</v>
      </c>
      <c r="L31" s="7">
        <v>0</v>
      </c>
      <c r="M31" s="7">
        <v>3720539</v>
      </c>
      <c r="N31" s="7">
        <v>-323065</v>
      </c>
      <c r="O31" s="8">
        <v>4043604</v>
      </c>
      <c r="P31" s="7">
        <v>2621953</v>
      </c>
      <c r="Q31" s="7">
        <v>1421651</v>
      </c>
      <c r="R31" s="7">
        <v>28429734</v>
      </c>
      <c r="S31" s="7" t="s">
        <v>27</v>
      </c>
    </row>
    <row r="32" spans="1:19" ht="15" customHeight="1" x14ac:dyDescent="0.25">
      <c r="A32" s="5" t="s">
        <v>68</v>
      </c>
      <c r="B32" s="5" t="s">
        <v>45</v>
      </c>
      <c r="C32" s="6">
        <v>32150273</v>
      </c>
      <c r="D32" s="7">
        <v>0</v>
      </c>
      <c r="E32" s="7">
        <v>0</v>
      </c>
      <c r="F32" s="7">
        <v>0</v>
      </c>
      <c r="G32" s="7">
        <v>0</v>
      </c>
      <c r="H32" s="7">
        <v>32150273</v>
      </c>
      <c r="I32" s="7">
        <v>0</v>
      </c>
      <c r="J32" s="7">
        <v>0</v>
      </c>
      <c r="K32" s="7">
        <v>3720539</v>
      </c>
      <c r="L32" s="7">
        <v>0</v>
      </c>
      <c r="M32" s="7">
        <v>3720539</v>
      </c>
      <c r="N32" s="7">
        <v>-323065</v>
      </c>
      <c r="O32" s="8">
        <v>4043604</v>
      </c>
      <c r="P32" s="7">
        <v>2621953</v>
      </c>
      <c r="Q32" s="7">
        <v>1421651</v>
      </c>
      <c r="R32" s="7">
        <v>28429734</v>
      </c>
      <c r="S32" s="7" t="s">
        <v>46</v>
      </c>
    </row>
    <row r="33" spans="1:19" ht="15" customHeight="1" x14ac:dyDescent="0.25">
      <c r="A33" s="5" t="s">
        <v>69</v>
      </c>
      <c r="B33" s="5" t="s">
        <v>70</v>
      </c>
      <c r="C33" s="6">
        <v>96450818</v>
      </c>
      <c r="D33" s="7">
        <v>0</v>
      </c>
      <c r="E33" s="7">
        <v>0</v>
      </c>
      <c r="F33" s="7">
        <v>0</v>
      </c>
      <c r="G33" s="7">
        <v>0</v>
      </c>
      <c r="H33" s="7">
        <v>96450818</v>
      </c>
      <c r="I33" s="7">
        <v>0</v>
      </c>
      <c r="J33" s="7">
        <v>0</v>
      </c>
      <c r="K33" s="7">
        <v>58544189</v>
      </c>
      <c r="L33" s="7">
        <v>0</v>
      </c>
      <c r="M33" s="7">
        <v>58544189</v>
      </c>
      <c r="N33" s="7">
        <v>-1916851</v>
      </c>
      <c r="O33" s="8">
        <v>60461040</v>
      </c>
      <c r="P33" s="7">
        <v>14089980</v>
      </c>
      <c r="Q33" s="7">
        <v>46371060</v>
      </c>
      <c r="R33" s="7">
        <v>37906629</v>
      </c>
      <c r="S33" s="7" t="s">
        <v>27</v>
      </c>
    </row>
    <row r="34" spans="1:19" ht="15" customHeight="1" x14ac:dyDescent="0.25">
      <c r="A34" s="5" t="s">
        <v>71</v>
      </c>
      <c r="B34" s="5" t="s">
        <v>72</v>
      </c>
      <c r="C34" s="6">
        <v>64300545</v>
      </c>
      <c r="D34" s="7">
        <v>0</v>
      </c>
      <c r="E34" s="7">
        <v>0</v>
      </c>
      <c r="F34" s="7">
        <v>0</v>
      </c>
      <c r="G34" s="7">
        <v>0</v>
      </c>
      <c r="H34" s="7">
        <v>64300545</v>
      </c>
      <c r="I34" s="7">
        <v>0</v>
      </c>
      <c r="J34" s="7">
        <v>0</v>
      </c>
      <c r="K34" s="7">
        <v>38448050</v>
      </c>
      <c r="L34" s="7">
        <v>0</v>
      </c>
      <c r="M34" s="7">
        <v>38448050</v>
      </c>
      <c r="N34" s="7">
        <v>-1277901</v>
      </c>
      <c r="O34" s="8">
        <v>39725951</v>
      </c>
      <c r="P34" s="7">
        <v>-3142431</v>
      </c>
      <c r="Q34" s="7">
        <v>42868382</v>
      </c>
      <c r="R34" s="7">
        <v>25852495</v>
      </c>
      <c r="S34" s="7" t="s">
        <v>27</v>
      </c>
    </row>
    <row r="35" spans="1:19" ht="15" customHeight="1" x14ac:dyDescent="0.25">
      <c r="A35" s="5" t="s">
        <v>73</v>
      </c>
      <c r="B35" s="5" t="s">
        <v>74</v>
      </c>
      <c r="C35" s="6">
        <v>64300545</v>
      </c>
      <c r="D35" s="7">
        <v>0</v>
      </c>
      <c r="E35" s="7">
        <v>0</v>
      </c>
      <c r="F35" s="7">
        <v>0</v>
      </c>
      <c r="G35" s="7">
        <v>0</v>
      </c>
      <c r="H35" s="7">
        <v>64300545</v>
      </c>
      <c r="I35" s="7">
        <v>0</v>
      </c>
      <c r="J35" s="7">
        <v>0</v>
      </c>
      <c r="K35" s="7">
        <v>38448050</v>
      </c>
      <c r="L35" s="7">
        <v>0</v>
      </c>
      <c r="M35" s="7">
        <v>38448050</v>
      </c>
      <c r="N35" s="7">
        <v>-1277901</v>
      </c>
      <c r="O35" s="8">
        <v>39725951</v>
      </c>
      <c r="P35" s="7">
        <v>-3142431</v>
      </c>
      <c r="Q35" s="7">
        <v>42868382</v>
      </c>
      <c r="R35" s="7">
        <v>25852495</v>
      </c>
      <c r="S35" s="7" t="s">
        <v>27</v>
      </c>
    </row>
    <row r="36" spans="1:19" ht="15" customHeight="1" x14ac:dyDescent="0.25">
      <c r="A36" s="5" t="s">
        <v>75</v>
      </c>
      <c r="B36" s="5" t="s">
        <v>43</v>
      </c>
      <c r="C36" s="6">
        <v>64300545</v>
      </c>
      <c r="D36" s="7">
        <v>0</v>
      </c>
      <c r="E36" s="7">
        <v>0</v>
      </c>
      <c r="F36" s="7">
        <v>0</v>
      </c>
      <c r="G36" s="7">
        <v>0</v>
      </c>
      <c r="H36" s="7">
        <v>64300545</v>
      </c>
      <c r="I36" s="7">
        <v>0</v>
      </c>
      <c r="J36" s="7">
        <v>0</v>
      </c>
      <c r="K36" s="7">
        <v>38448050</v>
      </c>
      <c r="L36" s="7">
        <v>0</v>
      </c>
      <c r="M36" s="7">
        <v>38448050</v>
      </c>
      <c r="N36" s="7">
        <v>-1277901</v>
      </c>
      <c r="O36" s="8">
        <v>39725951</v>
      </c>
      <c r="P36" s="7">
        <v>-3142431</v>
      </c>
      <c r="Q36" s="7">
        <v>42868382</v>
      </c>
      <c r="R36" s="7">
        <v>25852495</v>
      </c>
      <c r="S36" s="7" t="s">
        <v>27</v>
      </c>
    </row>
    <row r="37" spans="1:19" ht="15" customHeight="1" x14ac:dyDescent="0.25">
      <c r="A37" s="5" t="s">
        <v>76</v>
      </c>
      <c r="B37" s="5" t="s">
        <v>45</v>
      </c>
      <c r="C37" s="6">
        <v>64300545</v>
      </c>
      <c r="D37" s="7">
        <v>0</v>
      </c>
      <c r="E37" s="7">
        <v>0</v>
      </c>
      <c r="F37" s="7">
        <v>0</v>
      </c>
      <c r="G37" s="7">
        <v>0</v>
      </c>
      <c r="H37" s="7">
        <v>64300545</v>
      </c>
      <c r="I37" s="7">
        <v>0</v>
      </c>
      <c r="J37" s="7">
        <v>0</v>
      </c>
      <c r="K37" s="7">
        <v>38448050</v>
      </c>
      <c r="L37" s="7">
        <v>0</v>
      </c>
      <c r="M37" s="7">
        <v>38448050</v>
      </c>
      <c r="N37" s="7">
        <v>-1277901</v>
      </c>
      <c r="O37" s="8">
        <v>39725951</v>
      </c>
      <c r="P37" s="7">
        <v>-3142431</v>
      </c>
      <c r="Q37" s="7">
        <v>42868382</v>
      </c>
      <c r="R37" s="7">
        <v>25852495</v>
      </c>
      <c r="S37" s="7" t="s">
        <v>46</v>
      </c>
    </row>
    <row r="38" spans="1:19" ht="15" customHeight="1" x14ac:dyDescent="0.25">
      <c r="A38" s="5" t="s">
        <v>77</v>
      </c>
      <c r="B38" s="5" t="s">
        <v>78</v>
      </c>
      <c r="C38" s="6">
        <v>32150273</v>
      </c>
      <c r="D38" s="7">
        <v>0</v>
      </c>
      <c r="E38" s="7">
        <v>0</v>
      </c>
      <c r="F38" s="7">
        <v>0</v>
      </c>
      <c r="G38" s="7">
        <v>0</v>
      </c>
      <c r="H38" s="7">
        <v>32150273</v>
      </c>
      <c r="I38" s="7">
        <v>0</v>
      </c>
      <c r="J38" s="7">
        <v>0</v>
      </c>
      <c r="K38" s="7">
        <v>20096139</v>
      </c>
      <c r="L38" s="7">
        <v>0</v>
      </c>
      <c r="M38" s="7">
        <v>20096139</v>
      </c>
      <c r="N38" s="7">
        <v>-638950</v>
      </c>
      <c r="O38" s="8">
        <v>20735089</v>
      </c>
      <c r="P38" s="7">
        <v>17232411</v>
      </c>
      <c r="Q38" s="7">
        <v>3502678</v>
      </c>
      <c r="R38" s="7">
        <v>12054134</v>
      </c>
      <c r="S38" s="7" t="s">
        <v>27</v>
      </c>
    </row>
    <row r="39" spans="1:19" ht="15" customHeight="1" x14ac:dyDescent="0.25">
      <c r="A39" s="5" t="s">
        <v>79</v>
      </c>
      <c r="B39" s="5" t="s">
        <v>80</v>
      </c>
      <c r="C39" s="6">
        <v>32150273</v>
      </c>
      <c r="D39" s="7">
        <v>0</v>
      </c>
      <c r="E39" s="7">
        <v>0</v>
      </c>
      <c r="F39" s="7">
        <v>0</v>
      </c>
      <c r="G39" s="7">
        <v>0</v>
      </c>
      <c r="H39" s="7">
        <v>32150273</v>
      </c>
      <c r="I39" s="7">
        <v>0</v>
      </c>
      <c r="J39" s="7">
        <v>0</v>
      </c>
      <c r="K39" s="7">
        <v>20096139</v>
      </c>
      <c r="L39" s="7">
        <v>0</v>
      </c>
      <c r="M39" s="7">
        <v>20096139</v>
      </c>
      <c r="N39" s="7">
        <v>-638950</v>
      </c>
      <c r="O39" s="8">
        <v>20735089</v>
      </c>
      <c r="P39" s="7">
        <v>17232411</v>
      </c>
      <c r="Q39" s="7">
        <v>3502678</v>
      </c>
      <c r="R39" s="7">
        <v>12054134</v>
      </c>
      <c r="S39" s="7" t="s">
        <v>27</v>
      </c>
    </row>
    <row r="40" spans="1:19" ht="15" customHeight="1" x14ac:dyDescent="0.25">
      <c r="A40" s="5" t="s">
        <v>81</v>
      </c>
      <c r="B40" s="5" t="s">
        <v>43</v>
      </c>
      <c r="C40" s="6">
        <v>32150273</v>
      </c>
      <c r="D40" s="7">
        <v>0</v>
      </c>
      <c r="E40" s="7">
        <v>0</v>
      </c>
      <c r="F40" s="7">
        <v>0</v>
      </c>
      <c r="G40" s="7">
        <v>0</v>
      </c>
      <c r="H40" s="7">
        <v>32150273</v>
      </c>
      <c r="I40" s="7">
        <v>0</v>
      </c>
      <c r="J40" s="7">
        <v>0</v>
      </c>
      <c r="K40" s="7">
        <v>20096139</v>
      </c>
      <c r="L40" s="7">
        <v>0</v>
      </c>
      <c r="M40" s="7">
        <v>20096139</v>
      </c>
      <c r="N40" s="7">
        <v>-638950</v>
      </c>
      <c r="O40" s="8">
        <v>20735089</v>
      </c>
      <c r="P40" s="7">
        <v>17232411</v>
      </c>
      <c r="Q40" s="7">
        <v>3502678</v>
      </c>
      <c r="R40" s="7">
        <v>12054134</v>
      </c>
      <c r="S40" s="7" t="s">
        <v>27</v>
      </c>
    </row>
    <row r="41" spans="1:19" ht="15" customHeight="1" x14ac:dyDescent="0.25">
      <c r="A41" s="5" t="s">
        <v>82</v>
      </c>
      <c r="B41" s="5" t="s">
        <v>45</v>
      </c>
      <c r="C41" s="6">
        <v>32150273</v>
      </c>
      <c r="D41" s="7">
        <v>0</v>
      </c>
      <c r="E41" s="7">
        <v>0</v>
      </c>
      <c r="F41" s="7">
        <v>0</v>
      </c>
      <c r="G41" s="7">
        <v>0</v>
      </c>
      <c r="H41" s="7">
        <v>32150273</v>
      </c>
      <c r="I41" s="7">
        <v>0</v>
      </c>
      <c r="J41" s="7">
        <v>0</v>
      </c>
      <c r="K41" s="7">
        <v>20096139</v>
      </c>
      <c r="L41" s="7">
        <v>0</v>
      </c>
      <c r="M41" s="7">
        <v>20096139</v>
      </c>
      <c r="N41" s="7">
        <v>-638950</v>
      </c>
      <c r="O41" s="8">
        <v>20735089</v>
      </c>
      <c r="P41" s="7">
        <v>17232411</v>
      </c>
      <c r="Q41" s="7">
        <v>3502678</v>
      </c>
      <c r="R41" s="7">
        <v>12054134</v>
      </c>
      <c r="S41" s="7" t="s">
        <v>46</v>
      </c>
    </row>
    <row r="42" spans="1:19" ht="15" customHeight="1" x14ac:dyDescent="0.25">
      <c r="A42" s="5" t="s">
        <v>83</v>
      </c>
      <c r="B42" s="5" t="s">
        <v>84</v>
      </c>
      <c r="C42" s="6">
        <v>194111424</v>
      </c>
      <c r="D42" s="7">
        <v>0</v>
      </c>
      <c r="E42" s="7">
        <v>0</v>
      </c>
      <c r="F42" s="7">
        <v>0</v>
      </c>
      <c r="G42" s="7">
        <v>0</v>
      </c>
      <c r="H42" s="7">
        <v>194111424</v>
      </c>
      <c r="I42" s="7">
        <v>0</v>
      </c>
      <c r="J42" s="7">
        <v>0</v>
      </c>
      <c r="K42" s="7">
        <v>70601395</v>
      </c>
      <c r="L42" s="7">
        <v>0</v>
      </c>
      <c r="M42" s="7">
        <v>70601395</v>
      </c>
      <c r="N42" s="7">
        <v>-1353723</v>
      </c>
      <c r="O42" s="8">
        <v>71955118</v>
      </c>
      <c r="P42" s="7">
        <v>39193186</v>
      </c>
      <c r="Q42" s="7">
        <v>32761932</v>
      </c>
      <c r="R42" s="7">
        <v>123510029</v>
      </c>
      <c r="S42" s="7" t="s">
        <v>27</v>
      </c>
    </row>
    <row r="43" spans="1:19" ht="15" customHeight="1" x14ac:dyDescent="0.25">
      <c r="A43" s="5" t="s">
        <v>85</v>
      </c>
      <c r="B43" s="5" t="s">
        <v>86</v>
      </c>
      <c r="C43" s="6">
        <v>87075736</v>
      </c>
      <c r="D43" s="7">
        <v>0</v>
      </c>
      <c r="E43" s="7">
        <v>0</v>
      </c>
      <c r="F43" s="7">
        <v>0</v>
      </c>
      <c r="G43" s="7">
        <v>0</v>
      </c>
      <c r="H43" s="7">
        <v>87075736</v>
      </c>
      <c r="I43" s="7">
        <v>0</v>
      </c>
      <c r="J43" s="7">
        <v>0</v>
      </c>
      <c r="K43" s="7">
        <v>19289704</v>
      </c>
      <c r="L43" s="7">
        <v>0</v>
      </c>
      <c r="M43" s="7">
        <v>19289704</v>
      </c>
      <c r="N43" s="7">
        <v>0</v>
      </c>
      <c r="O43" s="8">
        <v>19289704</v>
      </c>
      <c r="P43" s="7">
        <v>244305</v>
      </c>
      <c r="Q43" s="7">
        <v>19045399</v>
      </c>
      <c r="R43" s="7">
        <v>67786032</v>
      </c>
      <c r="S43" s="7" t="s">
        <v>27</v>
      </c>
    </row>
    <row r="44" spans="1:19" ht="15" customHeight="1" x14ac:dyDescent="0.25">
      <c r="A44" s="5" t="s">
        <v>87</v>
      </c>
      <c r="B44" s="5" t="s">
        <v>88</v>
      </c>
      <c r="C44" s="6">
        <v>87075736</v>
      </c>
      <c r="D44" s="7">
        <v>0</v>
      </c>
      <c r="E44" s="7">
        <v>0</v>
      </c>
      <c r="F44" s="7">
        <v>0</v>
      </c>
      <c r="G44" s="7">
        <v>0</v>
      </c>
      <c r="H44" s="7">
        <v>87075736</v>
      </c>
      <c r="I44" s="7">
        <v>0</v>
      </c>
      <c r="J44" s="7">
        <v>0</v>
      </c>
      <c r="K44" s="7">
        <v>19289704</v>
      </c>
      <c r="L44" s="7">
        <v>0</v>
      </c>
      <c r="M44" s="7">
        <v>19289704</v>
      </c>
      <c r="N44" s="7">
        <v>0</v>
      </c>
      <c r="O44" s="8">
        <v>19289704</v>
      </c>
      <c r="P44" s="7">
        <v>244305</v>
      </c>
      <c r="Q44" s="7">
        <v>19045399</v>
      </c>
      <c r="R44" s="7">
        <v>67786032</v>
      </c>
      <c r="S44" s="7" t="s">
        <v>27</v>
      </c>
    </row>
    <row r="45" spans="1:19" ht="15" customHeight="1" x14ac:dyDescent="0.25">
      <c r="A45" s="5" t="s">
        <v>89</v>
      </c>
      <c r="B45" s="5" t="s">
        <v>43</v>
      </c>
      <c r="C45" s="6">
        <v>87075736</v>
      </c>
      <c r="D45" s="7">
        <v>0</v>
      </c>
      <c r="E45" s="7">
        <v>0</v>
      </c>
      <c r="F45" s="7">
        <v>0</v>
      </c>
      <c r="G45" s="7">
        <v>0</v>
      </c>
      <c r="H45" s="7">
        <v>87075736</v>
      </c>
      <c r="I45" s="7">
        <v>0</v>
      </c>
      <c r="J45" s="7">
        <v>0</v>
      </c>
      <c r="K45" s="7">
        <v>19289704</v>
      </c>
      <c r="L45" s="7">
        <v>0</v>
      </c>
      <c r="M45" s="7">
        <v>19289704</v>
      </c>
      <c r="N45" s="7">
        <v>0</v>
      </c>
      <c r="O45" s="8">
        <v>19289704</v>
      </c>
      <c r="P45" s="7">
        <v>244305</v>
      </c>
      <c r="Q45" s="7">
        <v>19045399</v>
      </c>
      <c r="R45" s="7">
        <v>67786032</v>
      </c>
      <c r="S45" s="7" t="s">
        <v>27</v>
      </c>
    </row>
    <row r="46" spans="1:19" ht="15" customHeight="1" x14ac:dyDescent="0.25">
      <c r="A46" s="5" t="s">
        <v>90</v>
      </c>
      <c r="B46" s="5" t="s">
        <v>45</v>
      </c>
      <c r="C46" s="6">
        <v>87075736</v>
      </c>
      <c r="D46" s="7">
        <v>0</v>
      </c>
      <c r="E46" s="7">
        <v>0</v>
      </c>
      <c r="F46" s="7">
        <v>0</v>
      </c>
      <c r="G46" s="7">
        <v>0</v>
      </c>
      <c r="H46" s="7">
        <v>87075736</v>
      </c>
      <c r="I46" s="7">
        <v>0</v>
      </c>
      <c r="J46" s="7">
        <v>0</v>
      </c>
      <c r="K46" s="7">
        <v>19289704</v>
      </c>
      <c r="L46" s="7">
        <v>0</v>
      </c>
      <c r="M46" s="7">
        <v>19289704</v>
      </c>
      <c r="N46" s="7">
        <v>0</v>
      </c>
      <c r="O46" s="8">
        <v>19289704</v>
      </c>
      <c r="P46" s="7">
        <v>244305</v>
      </c>
      <c r="Q46" s="7">
        <v>19045399</v>
      </c>
      <c r="R46" s="7">
        <v>67786032</v>
      </c>
      <c r="S46" s="7" t="s">
        <v>46</v>
      </c>
    </row>
    <row r="47" spans="1:19" ht="15" customHeight="1" x14ac:dyDescent="0.25">
      <c r="A47" s="5" t="s">
        <v>91</v>
      </c>
      <c r="B47" s="5" t="s">
        <v>92</v>
      </c>
      <c r="C47" s="6">
        <v>72010443</v>
      </c>
      <c r="D47" s="7">
        <v>0</v>
      </c>
      <c r="E47" s="7">
        <v>0</v>
      </c>
      <c r="F47" s="7">
        <v>0</v>
      </c>
      <c r="G47" s="7">
        <v>0</v>
      </c>
      <c r="H47" s="7">
        <v>72010443</v>
      </c>
      <c r="I47" s="7">
        <v>0</v>
      </c>
      <c r="J47" s="7">
        <v>0</v>
      </c>
      <c r="K47" s="7">
        <v>44033391</v>
      </c>
      <c r="L47" s="7">
        <v>0</v>
      </c>
      <c r="M47" s="7">
        <v>44033391</v>
      </c>
      <c r="N47" s="7">
        <v>-1353723</v>
      </c>
      <c r="O47" s="8">
        <v>45387114</v>
      </c>
      <c r="P47" s="7">
        <v>38857381</v>
      </c>
      <c r="Q47" s="7">
        <v>6529733</v>
      </c>
      <c r="R47" s="7">
        <v>27977052</v>
      </c>
      <c r="S47" s="7" t="s">
        <v>27</v>
      </c>
    </row>
    <row r="48" spans="1:19" ht="15" customHeight="1" x14ac:dyDescent="0.25">
      <c r="A48" s="5" t="s">
        <v>93</v>
      </c>
      <c r="B48" s="5" t="s">
        <v>94</v>
      </c>
      <c r="C48" s="6">
        <v>64300545</v>
      </c>
      <c r="D48" s="7">
        <v>0</v>
      </c>
      <c r="E48" s="7">
        <v>0</v>
      </c>
      <c r="F48" s="7">
        <v>0</v>
      </c>
      <c r="G48" s="7">
        <v>0</v>
      </c>
      <c r="H48" s="7">
        <v>64300545</v>
      </c>
      <c r="I48" s="7">
        <v>0</v>
      </c>
      <c r="J48" s="7">
        <v>0</v>
      </c>
      <c r="K48" s="7">
        <v>40408561</v>
      </c>
      <c r="L48" s="7">
        <v>0</v>
      </c>
      <c r="M48" s="7">
        <v>40408561</v>
      </c>
      <c r="N48" s="7">
        <v>-1277901</v>
      </c>
      <c r="O48" s="8">
        <v>41686462</v>
      </c>
      <c r="P48" s="7">
        <v>35543859</v>
      </c>
      <c r="Q48" s="7">
        <v>6142603</v>
      </c>
      <c r="R48" s="7">
        <v>23891984</v>
      </c>
      <c r="S48" s="7" t="s">
        <v>27</v>
      </c>
    </row>
    <row r="49" spans="1:19" ht="15" customHeight="1" x14ac:dyDescent="0.25">
      <c r="A49" s="5" t="s">
        <v>95</v>
      </c>
      <c r="B49" s="5" t="s">
        <v>43</v>
      </c>
      <c r="C49" s="6">
        <v>64300545</v>
      </c>
      <c r="D49" s="7">
        <v>0</v>
      </c>
      <c r="E49" s="7">
        <v>0</v>
      </c>
      <c r="F49" s="7">
        <v>0</v>
      </c>
      <c r="G49" s="7">
        <v>0</v>
      </c>
      <c r="H49" s="7">
        <v>64300545</v>
      </c>
      <c r="I49" s="7">
        <v>0</v>
      </c>
      <c r="J49" s="7">
        <v>0</v>
      </c>
      <c r="K49" s="7">
        <v>40408561</v>
      </c>
      <c r="L49" s="7">
        <v>0</v>
      </c>
      <c r="M49" s="7">
        <v>40408561</v>
      </c>
      <c r="N49" s="7">
        <v>-1277901</v>
      </c>
      <c r="O49" s="8">
        <v>41686462</v>
      </c>
      <c r="P49" s="7">
        <v>35543859</v>
      </c>
      <c r="Q49" s="7">
        <v>6142603</v>
      </c>
      <c r="R49" s="7">
        <v>23891984</v>
      </c>
      <c r="S49" s="7" t="s">
        <v>27</v>
      </c>
    </row>
    <row r="50" spans="1:19" ht="15" customHeight="1" x14ac:dyDescent="0.25">
      <c r="A50" s="5" t="s">
        <v>96</v>
      </c>
      <c r="B50" s="5" t="s">
        <v>45</v>
      </c>
      <c r="C50" s="6">
        <v>64300545</v>
      </c>
      <c r="D50" s="7">
        <v>0</v>
      </c>
      <c r="E50" s="7">
        <v>0</v>
      </c>
      <c r="F50" s="7">
        <v>0</v>
      </c>
      <c r="G50" s="7">
        <v>0</v>
      </c>
      <c r="H50" s="7">
        <v>64300545</v>
      </c>
      <c r="I50" s="7">
        <v>0</v>
      </c>
      <c r="J50" s="7">
        <v>0</v>
      </c>
      <c r="K50" s="7">
        <v>40408561</v>
      </c>
      <c r="L50" s="7">
        <v>0</v>
      </c>
      <c r="M50" s="7">
        <v>40408561</v>
      </c>
      <c r="N50" s="7">
        <v>-1277901</v>
      </c>
      <c r="O50" s="8">
        <v>41686462</v>
      </c>
      <c r="P50" s="7">
        <v>35543859</v>
      </c>
      <c r="Q50" s="7">
        <v>6142603</v>
      </c>
      <c r="R50" s="7">
        <v>23891984</v>
      </c>
      <c r="S50" s="7" t="s">
        <v>46</v>
      </c>
    </row>
    <row r="51" spans="1:19" ht="15" customHeight="1" x14ac:dyDescent="0.25">
      <c r="A51" s="5" t="s">
        <v>97</v>
      </c>
      <c r="B51" s="5" t="s">
        <v>98</v>
      </c>
      <c r="C51" s="6">
        <v>7709898</v>
      </c>
      <c r="D51" s="7">
        <v>0</v>
      </c>
      <c r="E51" s="7">
        <v>0</v>
      </c>
      <c r="F51" s="7">
        <v>0</v>
      </c>
      <c r="G51" s="7">
        <v>0</v>
      </c>
      <c r="H51" s="7">
        <v>7709898</v>
      </c>
      <c r="I51" s="7">
        <v>0</v>
      </c>
      <c r="J51" s="7">
        <v>0</v>
      </c>
      <c r="K51" s="7">
        <v>3624830</v>
      </c>
      <c r="L51" s="7">
        <v>0</v>
      </c>
      <c r="M51" s="7">
        <v>3624830</v>
      </c>
      <c r="N51" s="7">
        <v>-75822</v>
      </c>
      <c r="O51" s="8">
        <v>3700652</v>
      </c>
      <c r="P51" s="7">
        <v>3313522</v>
      </c>
      <c r="Q51" s="7">
        <v>387130</v>
      </c>
      <c r="R51" s="7">
        <v>4085068</v>
      </c>
      <c r="S51" s="7" t="s">
        <v>27</v>
      </c>
    </row>
    <row r="52" spans="1:19" ht="15" customHeight="1" x14ac:dyDescent="0.25">
      <c r="A52" s="5" t="s">
        <v>99</v>
      </c>
      <c r="B52" s="5" t="s">
        <v>43</v>
      </c>
      <c r="C52" s="6">
        <v>7709898</v>
      </c>
      <c r="D52" s="7">
        <v>0</v>
      </c>
      <c r="E52" s="7">
        <v>0</v>
      </c>
      <c r="F52" s="7">
        <v>0</v>
      </c>
      <c r="G52" s="7">
        <v>0</v>
      </c>
      <c r="H52" s="7">
        <v>7709898</v>
      </c>
      <c r="I52" s="7">
        <v>0</v>
      </c>
      <c r="J52" s="7">
        <v>0</v>
      </c>
      <c r="K52" s="7">
        <v>3624830</v>
      </c>
      <c r="L52" s="7">
        <v>0</v>
      </c>
      <c r="M52" s="7">
        <v>3624830</v>
      </c>
      <c r="N52" s="7">
        <v>-75822</v>
      </c>
      <c r="O52" s="8">
        <v>3700652</v>
      </c>
      <c r="P52" s="7">
        <v>3313522</v>
      </c>
      <c r="Q52" s="7">
        <v>387130</v>
      </c>
      <c r="R52" s="7">
        <v>4085068</v>
      </c>
      <c r="S52" s="7" t="s">
        <v>27</v>
      </c>
    </row>
    <row r="53" spans="1:19" ht="15" customHeight="1" x14ac:dyDescent="0.25">
      <c r="A53" s="5" t="s">
        <v>100</v>
      </c>
      <c r="B53" s="5" t="s">
        <v>45</v>
      </c>
      <c r="C53" s="6">
        <v>7709898</v>
      </c>
      <c r="D53" s="7">
        <v>0</v>
      </c>
      <c r="E53" s="7">
        <v>0</v>
      </c>
      <c r="F53" s="7">
        <v>0</v>
      </c>
      <c r="G53" s="7">
        <v>0</v>
      </c>
      <c r="H53" s="7">
        <v>7709898</v>
      </c>
      <c r="I53" s="7">
        <v>0</v>
      </c>
      <c r="J53" s="7">
        <v>0</v>
      </c>
      <c r="K53" s="7">
        <v>3624830</v>
      </c>
      <c r="L53" s="7">
        <v>0</v>
      </c>
      <c r="M53" s="7">
        <v>3624830</v>
      </c>
      <c r="N53" s="7">
        <v>-75822</v>
      </c>
      <c r="O53" s="8">
        <v>3700652</v>
      </c>
      <c r="P53" s="7">
        <v>3313522</v>
      </c>
      <c r="Q53" s="7">
        <v>387130</v>
      </c>
      <c r="R53" s="7">
        <v>4085068</v>
      </c>
      <c r="S53" s="7" t="s">
        <v>46</v>
      </c>
    </row>
    <row r="54" spans="1:19" ht="15" customHeight="1" x14ac:dyDescent="0.25">
      <c r="A54" s="5" t="s">
        <v>101</v>
      </c>
      <c r="B54" s="5" t="s">
        <v>102</v>
      </c>
      <c r="C54" s="6">
        <v>29025245</v>
      </c>
      <c r="D54" s="7">
        <v>0</v>
      </c>
      <c r="E54" s="7">
        <v>0</v>
      </c>
      <c r="F54" s="7">
        <v>0</v>
      </c>
      <c r="G54" s="7">
        <v>0</v>
      </c>
      <c r="H54" s="7">
        <v>29025245</v>
      </c>
      <c r="I54" s="7">
        <v>0</v>
      </c>
      <c r="J54" s="7">
        <v>0</v>
      </c>
      <c r="K54" s="7">
        <v>6433300</v>
      </c>
      <c r="L54" s="7">
        <v>0</v>
      </c>
      <c r="M54" s="7">
        <v>6433300</v>
      </c>
      <c r="N54" s="7">
        <v>0</v>
      </c>
      <c r="O54" s="8">
        <v>6433300</v>
      </c>
      <c r="P54" s="7">
        <v>81100</v>
      </c>
      <c r="Q54" s="7">
        <v>6352200</v>
      </c>
      <c r="R54" s="7">
        <v>22591945</v>
      </c>
      <c r="S54" s="7" t="s">
        <v>27</v>
      </c>
    </row>
    <row r="55" spans="1:19" ht="15" customHeight="1" x14ac:dyDescent="0.25">
      <c r="A55" s="5" t="s">
        <v>103</v>
      </c>
      <c r="B55" s="5" t="s">
        <v>104</v>
      </c>
      <c r="C55" s="6">
        <v>29025245</v>
      </c>
      <c r="D55" s="7">
        <v>0</v>
      </c>
      <c r="E55" s="7">
        <v>0</v>
      </c>
      <c r="F55" s="7">
        <v>0</v>
      </c>
      <c r="G55" s="7">
        <v>0</v>
      </c>
      <c r="H55" s="7">
        <v>29025245</v>
      </c>
      <c r="I55" s="7">
        <v>0</v>
      </c>
      <c r="J55" s="7">
        <v>0</v>
      </c>
      <c r="K55" s="7">
        <v>6433300</v>
      </c>
      <c r="L55" s="7">
        <v>0</v>
      </c>
      <c r="M55" s="7">
        <v>6433300</v>
      </c>
      <c r="N55" s="7">
        <v>0</v>
      </c>
      <c r="O55" s="8">
        <v>6433300</v>
      </c>
      <c r="P55" s="7">
        <v>81100</v>
      </c>
      <c r="Q55" s="7">
        <v>6352200</v>
      </c>
      <c r="R55" s="7">
        <v>22591945</v>
      </c>
      <c r="S55" s="7" t="s">
        <v>27</v>
      </c>
    </row>
    <row r="56" spans="1:19" ht="15" customHeight="1" x14ac:dyDescent="0.25">
      <c r="A56" s="5" t="s">
        <v>105</v>
      </c>
      <c r="B56" s="5" t="s">
        <v>43</v>
      </c>
      <c r="C56" s="6">
        <v>29025245</v>
      </c>
      <c r="D56" s="7">
        <v>0</v>
      </c>
      <c r="E56" s="7">
        <v>0</v>
      </c>
      <c r="F56" s="7">
        <v>0</v>
      </c>
      <c r="G56" s="7">
        <v>0</v>
      </c>
      <c r="H56" s="7">
        <v>29025245</v>
      </c>
      <c r="I56" s="7">
        <v>0</v>
      </c>
      <c r="J56" s="7">
        <v>0</v>
      </c>
      <c r="K56" s="7">
        <v>6433300</v>
      </c>
      <c r="L56" s="7">
        <v>0</v>
      </c>
      <c r="M56" s="7">
        <v>6433300</v>
      </c>
      <c r="N56" s="7">
        <v>0</v>
      </c>
      <c r="O56" s="8">
        <v>6433300</v>
      </c>
      <c r="P56" s="7">
        <v>81100</v>
      </c>
      <c r="Q56" s="7">
        <v>6352200</v>
      </c>
      <c r="R56" s="7">
        <v>22591945</v>
      </c>
      <c r="S56" s="7" t="s">
        <v>27</v>
      </c>
    </row>
    <row r="57" spans="1:19" ht="15" customHeight="1" x14ac:dyDescent="0.25">
      <c r="A57" s="5" t="s">
        <v>106</v>
      </c>
      <c r="B57" s="5" t="s">
        <v>45</v>
      </c>
      <c r="C57" s="6">
        <v>29025245</v>
      </c>
      <c r="D57" s="7">
        <v>0</v>
      </c>
      <c r="E57" s="7">
        <v>0</v>
      </c>
      <c r="F57" s="7">
        <v>0</v>
      </c>
      <c r="G57" s="7">
        <v>0</v>
      </c>
      <c r="H57" s="7">
        <v>29025245</v>
      </c>
      <c r="I57" s="7">
        <v>0</v>
      </c>
      <c r="J57" s="7">
        <v>0</v>
      </c>
      <c r="K57" s="7">
        <v>6433300</v>
      </c>
      <c r="L57" s="7">
        <v>0</v>
      </c>
      <c r="M57" s="7">
        <v>6433300</v>
      </c>
      <c r="N57" s="7">
        <v>0</v>
      </c>
      <c r="O57" s="8">
        <v>6433300</v>
      </c>
      <c r="P57" s="7">
        <v>81100</v>
      </c>
      <c r="Q57" s="7">
        <v>6352200</v>
      </c>
      <c r="R57" s="7">
        <v>22591945</v>
      </c>
      <c r="S57" s="7" t="s">
        <v>46</v>
      </c>
    </row>
    <row r="58" spans="1:19" ht="15" customHeight="1" x14ac:dyDescent="0.25">
      <c r="A58" s="5" t="s">
        <v>107</v>
      </c>
      <c r="B58" s="5" t="s">
        <v>108</v>
      </c>
      <c r="C58" s="6">
        <v>6000000</v>
      </c>
      <c r="D58" s="7">
        <v>0</v>
      </c>
      <c r="E58" s="7">
        <v>0</v>
      </c>
      <c r="F58" s="7">
        <v>0</v>
      </c>
      <c r="G58" s="7">
        <v>0</v>
      </c>
      <c r="H58" s="7">
        <v>6000000</v>
      </c>
      <c r="I58" s="7">
        <v>0</v>
      </c>
      <c r="J58" s="7">
        <v>0</v>
      </c>
      <c r="K58" s="7">
        <v>845000</v>
      </c>
      <c r="L58" s="7">
        <v>0</v>
      </c>
      <c r="M58" s="7">
        <v>845000</v>
      </c>
      <c r="N58" s="7">
        <v>0</v>
      </c>
      <c r="O58" s="8">
        <v>845000</v>
      </c>
      <c r="P58" s="7">
        <v>10400</v>
      </c>
      <c r="Q58" s="7">
        <v>834600</v>
      </c>
      <c r="R58" s="7">
        <v>5155000</v>
      </c>
      <c r="S58" s="7" t="s">
        <v>27</v>
      </c>
    </row>
    <row r="59" spans="1:19" ht="15" customHeight="1" x14ac:dyDescent="0.25">
      <c r="A59" s="5" t="s">
        <v>109</v>
      </c>
      <c r="B59" s="5" t="s">
        <v>110</v>
      </c>
      <c r="C59" s="6">
        <v>6000000</v>
      </c>
      <c r="D59" s="7">
        <v>0</v>
      </c>
      <c r="E59" s="7">
        <v>0</v>
      </c>
      <c r="F59" s="7">
        <v>0</v>
      </c>
      <c r="G59" s="7">
        <v>0</v>
      </c>
      <c r="H59" s="7">
        <v>6000000</v>
      </c>
      <c r="I59" s="7">
        <v>0</v>
      </c>
      <c r="J59" s="7">
        <v>0</v>
      </c>
      <c r="K59" s="7">
        <v>845000</v>
      </c>
      <c r="L59" s="7">
        <v>0</v>
      </c>
      <c r="M59" s="7">
        <v>845000</v>
      </c>
      <c r="N59" s="7">
        <v>0</v>
      </c>
      <c r="O59" s="8">
        <v>845000</v>
      </c>
      <c r="P59" s="7">
        <v>10400</v>
      </c>
      <c r="Q59" s="7">
        <v>834600</v>
      </c>
      <c r="R59" s="7">
        <v>5155000</v>
      </c>
      <c r="S59" s="7" t="s">
        <v>27</v>
      </c>
    </row>
    <row r="60" spans="1:19" ht="15" customHeight="1" x14ac:dyDescent="0.25">
      <c r="A60" s="5" t="s">
        <v>111</v>
      </c>
      <c r="B60" s="5" t="s">
        <v>43</v>
      </c>
      <c r="C60" s="6">
        <v>6000000</v>
      </c>
      <c r="D60" s="7">
        <v>0</v>
      </c>
      <c r="E60" s="7">
        <v>0</v>
      </c>
      <c r="F60" s="7">
        <v>0</v>
      </c>
      <c r="G60" s="7">
        <v>0</v>
      </c>
      <c r="H60" s="7">
        <v>6000000</v>
      </c>
      <c r="I60" s="7">
        <v>0</v>
      </c>
      <c r="J60" s="7">
        <v>0</v>
      </c>
      <c r="K60" s="7">
        <v>845000</v>
      </c>
      <c r="L60" s="7">
        <v>0</v>
      </c>
      <c r="M60" s="7">
        <v>845000</v>
      </c>
      <c r="N60" s="7">
        <v>0</v>
      </c>
      <c r="O60" s="8">
        <v>845000</v>
      </c>
      <c r="P60" s="7">
        <v>10400</v>
      </c>
      <c r="Q60" s="7">
        <v>834600</v>
      </c>
      <c r="R60" s="7">
        <v>5155000</v>
      </c>
      <c r="S60" s="7" t="s">
        <v>27</v>
      </c>
    </row>
    <row r="61" spans="1:19" ht="15" customHeight="1" x14ac:dyDescent="0.25">
      <c r="A61" s="5" t="s">
        <v>112</v>
      </c>
      <c r="B61" s="5" t="s">
        <v>45</v>
      </c>
      <c r="C61" s="6">
        <v>6000000</v>
      </c>
      <c r="D61" s="7">
        <v>0</v>
      </c>
      <c r="E61" s="7">
        <v>0</v>
      </c>
      <c r="F61" s="7">
        <v>0</v>
      </c>
      <c r="G61" s="7">
        <v>0</v>
      </c>
      <c r="H61" s="7">
        <v>6000000</v>
      </c>
      <c r="I61" s="7">
        <v>0</v>
      </c>
      <c r="J61" s="7">
        <v>0</v>
      </c>
      <c r="K61" s="7">
        <v>845000</v>
      </c>
      <c r="L61" s="7">
        <v>0</v>
      </c>
      <c r="M61" s="7">
        <v>845000</v>
      </c>
      <c r="N61" s="7">
        <v>0</v>
      </c>
      <c r="O61" s="8">
        <v>845000</v>
      </c>
      <c r="P61" s="7">
        <v>10400</v>
      </c>
      <c r="Q61" s="7">
        <v>834600</v>
      </c>
      <c r="R61" s="7">
        <v>5155000</v>
      </c>
      <c r="S61" s="7" t="s">
        <v>46</v>
      </c>
    </row>
    <row r="62" spans="1:19" ht="15" customHeight="1" x14ac:dyDescent="0.25">
      <c r="A62" s="5" t="s">
        <v>113</v>
      </c>
      <c r="B62" s="5" t="s">
        <v>114</v>
      </c>
      <c r="C62" s="6">
        <v>36181557</v>
      </c>
      <c r="D62" s="7">
        <v>0</v>
      </c>
      <c r="E62" s="7">
        <v>0</v>
      </c>
      <c r="F62" s="7">
        <v>0</v>
      </c>
      <c r="G62" s="7">
        <v>0</v>
      </c>
      <c r="H62" s="7">
        <v>36181557</v>
      </c>
      <c r="I62" s="7">
        <v>0</v>
      </c>
      <c r="J62" s="7">
        <v>0</v>
      </c>
      <c r="K62" s="7">
        <v>22684078</v>
      </c>
      <c r="L62" s="7">
        <v>0</v>
      </c>
      <c r="M62" s="7">
        <v>22684078</v>
      </c>
      <c r="N62" s="7">
        <v>-723294</v>
      </c>
      <c r="O62" s="8">
        <v>23407372</v>
      </c>
      <c r="P62" s="7">
        <v>19213984</v>
      </c>
      <c r="Q62" s="7">
        <v>4193388</v>
      </c>
      <c r="R62" s="7">
        <v>13497479</v>
      </c>
      <c r="S62" s="7" t="s">
        <v>27</v>
      </c>
    </row>
    <row r="63" spans="1:19" ht="15" customHeight="1" x14ac:dyDescent="0.25">
      <c r="A63" s="5" t="s">
        <v>115</v>
      </c>
      <c r="B63" s="5" t="s">
        <v>70</v>
      </c>
      <c r="C63" s="6">
        <v>36181557</v>
      </c>
      <c r="D63" s="7">
        <v>0</v>
      </c>
      <c r="E63" s="7">
        <v>0</v>
      </c>
      <c r="F63" s="7">
        <v>0</v>
      </c>
      <c r="G63" s="7">
        <v>0</v>
      </c>
      <c r="H63" s="7">
        <v>36181557</v>
      </c>
      <c r="I63" s="7">
        <v>0</v>
      </c>
      <c r="J63" s="7">
        <v>0</v>
      </c>
      <c r="K63" s="7">
        <v>22684078</v>
      </c>
      <c r="L63" s="7">
        <v>0</v>
      </c>
      <c r="M63" s="7">
        <v>22684078</v>
      </c>
      <c r="N63" s="7">
        <v>-723294</v>
      </c>
      <c r="O63" s="8">
        <v>23407372</v>
      </c>
      <c r="P63" s="7">
        <v>19213984</v>
      </c>
      <c r="Q63" s="7">
        <v>4193388</v>
      </c>
      <c r="R63" s="7">
        <v>13497479</v>
      </c>
      <c r="S63" s="7" t="s">
        <v>27</v>
      </c>
    </row>
    <row r="64" spans="1:19" ht="15" customHeight="1" x14ac:dyDescent="0.25">
      <c r="A64" s="5" t="s">
        <v>116</v>
      </c>
      <c r="B64" s="5" t="s">
        <v>117</v>
      </c>
      <c r="C64" s="6">
        <v>32150273</v>
      </c>
      <c r="D64" s="7">
        <v>0</v>
      </c>
      <c r="E64" s="7">
        <v>0</v>
      </c>
      <c r="F64" s="7">
        <v>0</v>
      </c>
      <c r="G64" s="7">
        <v>0</v>
      </c>
      <c r="H64" s="7">
        <v>32150273</v>
      </c>
      <c r="I64" s="7">
        <v>0</v>
      </c>
      <c r="J64" s="7">
        <v>0</v>
      </c>
      <c r="K64" s="7">
        <v>20317068</v>
      </c>
      <c r="L64" s="7">
        <v>0</v>
      </c>
      <c r="M64" s="7">
        <v>20317068</v>
      </c>
      <c r="N64" s="7">
        <v>-638950</v>
      </c>
      <c r="O64" s="8">
        <v>20956018</v>
      </c>
      <c r="P64" s="7">
        <v>17232411</v>
      </c>
      <c r="Q64" s="7">
        <v>3723607</v>
      </c>
      <c r="R64" s="7">
        <v>11833205</v>
      </c>
      <c r="S64" s="7" t="s">
        <v>27</v>
      </c>
    </row>
    <row r="65" spans="1:19" ht="15" customHeight="1" x14ac:dyDescent="0.25">
      <c r="A65" s="5" t="s">
        <v>118</v>
      </c>
      <c r="B65" s="5" t="s">
        <v>119</v>
      </c>
      <c r="C65" s="6">
        <v>32150273</v>
      </c>
      <c r="D65" s="7">
        <v>0</v>
      </c>
      <c r="E65" s="7">
        <v>0</v>
      </c>
      <c r="F65" s="7">
        <v>0</v>
      </c>
      <c r="G65" s="7">
        <v>0</v>
      </c>
      <c r="H65" s="7">
        <v>32150273</v>
      </c>
      <c r="I65" s="7">
        <v>0</v>
      </c>
      <c r="J65" s="7">
        <v>0</v>
      </c>
      <c r="K65" s="7">
        <v>20317068</v>
      </c>
      <c r="L65" s="7">
        <v>0</v>
      </c>
      <c r="M65" s="7">
        <v>20317068</v>
      </c>
      <c r="N65" s="7">
        <v>-638950</v>
      </c>
      <c r="O65" s="8">
        <v>20956018</v>
      </c>
      <c r="P65" s="7">
        <v>17232411</v>
      </c>
      <c r="Q65" s="7">
        <v>3723607</v>
      </c>
      <c r="R65" s="7">
        <v>11833205</v>
      </c>
      <c r="S65" s="7" t="s">
        <v>27</v>
      </c>
    </row>
    <row r="66" spans="1:19" ht="15" customHeight="1" x14ac:dyDescent="0.25">
      <c r="A66" s="5" t="s">
        <v>120</v>
      </c>
      <c r="B66" s="5" t="s">
        <v>43</v>
      </c>
      <c r="C66" s="6">
        <v>32150273</v>
      </c>
      <c r="D66" s="7">
        <v>0</v>
      </c>
      <c r="E66" s="7">
        <v>0</v>
      </c>
      <c r="F66" s="7">
        <v>0</v>
      </c>
      <c r="G66" s="7">
        <v>0</v>
      </c>
      <c r="H66" s="7">
        <v>32150273</v>
      </c>
      <c r="I66" s="7">
        <v>0</v>
      </c>
      <c r="J66" s="7">
        <v>0</v>
      </c>
      <c r="K66" s="7">
        <v>20317068</v>
      </c>
      <c r="L66" s="7">
        <v>0</v>
      </c>
      <c r="M66" s="7">
        <v>20317068</v>
      </c>
      <c r="N66" s="7">
        <v>-638950</v>
      </c>
      <c r="O66" s="8">
        <v>20956018</v>
      </c>
      <c r="P66" s="7">
        <v>17232411</v>
      </c>
      <c r="Q66" s="7">
        <v>3723607</v>
      </c>
      <c r="R66" s="7">
        <v>11833205</v>
      </c>
      <c r="S66" s="7" t="s">
        <v>27</v>
      </c>
    </row>
    <row r="67" spans="1:19" ht="15" customHeight="1" x14ac:dyDescent="0.25">
      <c r="A67" s="5" t="s">
        <v>121</v>
      </c>
      <c r="B67" s="5" t="s">
        <v>45</v>
      </c>
      <c r="C67" s="6">
        <v>32150273</v>
      </c>
      <c r="D67" s="7">
        <v>0</v>
      </c>
      <c r="E67" s="7">
        <v>0</v>
      </c>
      <c r="F67" s="7">
        <v>0</v>
      </c>
      <c r="G67" s="7">
        <v>0</v>
      </c>
      <c r="H67" s="7">
        <v>32150273</v>
      </c>
      <c r="I67" s="7">
        <v>0</v>
      </c>
      <c r="J67" s="7">
        <v>0</v>
      </c>
      <c r="K67" s="7">
        <v>20317068</v>
      </c>
      <c r="L67" s="7">
        <v>0</v>
      </c>
      <c r="M67" s="7">
        <v>20317068</v>
      </c>
      <c r="N67" s="7">
        <v>-638950</v>
      </c>
      <c r="O67" s="8">
        <v>20956018</v>
      </c>
      <c r="P67" s="7">
        <v>17232411</v>
      </c>
      <c r="Q67" s="7">
        <v>3723607</v>
      </c>
      <c r="R67" s="7">
        <v>11833205</v>
      </c>
      <c r="S67" s="7" t="s">
        <v>46</v>
      </c>
    </row>
    <row r="68" spans="1:19" ht="15" customHeight="1" x14ac:dyDescent="0.25">
      <c r="A68" s="5" t="s">
        <v>122</v>
      </c>
      <c r="B68" s="5" t="s">
        <v>123</v>
      </c>
      <c r="C68" s="6">
        <v>4031284</v>
      </c>
      <c r="D68" s="7">
        <v>0</v>
      </c>
      <c r="E68" s="7">
        <v>0</v>
      </c>
      <c r="F68" s="7">
        <v>0</v>
      </c>
      <c r="G68" s="7">
        <v>0</v>
      </c>
      <c r="H68" s="7">
        <v>4031284</v>
      </c>
      <c r="I68" s="7">
        <v>0</v>
      </c>
      <c r="J68" s="7">
        <v>0</v>
      </c>
      <c r="K68" s="7">
        <v>2367010</v>
      </c>
      <c r="L68" s="7">
        <v>0</v>
      </c>
      <c r="M68" s="7">
        <v>2367010</v>
      </c>
      <c r="N68" s="7">
        <v>-84344</v>
      </c>
      <c r="O68" s="8">
        <v>2451354</v>
      </c>
      <c r="P68" s="7">
        <v>1981573</v>
      </c>
      <c r="Q68" s="7">
        <v>469781</v>
      </c>
      <c r="R68" s="7">
        <v>1664274</v>
      </c>
      <c r="S68" s="7" t="s">
        <v>27</v>
      </c>
    </row>
    <row r="69" spans="1:19" ht="15" customHeight="1" x14ac:dyDescent="0.25">
      <c r="A69" s="5" t="s">
        <v>124</v>
      </c>
      <c r="B69" s="5" t="s">
        <v>125</v>
      </c>
      <c r="C69" s="6">
        <v>4031284</v>
      </c>
      <c r="D69" s="7">
        <v>0</v>
      </c>
      <c r="E69" s="7">
        <v>0</v>
      </c>
      <c r="F69" s="7">
        <v>0</v>
      </c>
      <c r="G69" s="7">
        <v>0</v>
      </c>
      <c r="H69" s="7">
        <v>4031284</v>
      </c>
      <c r="I69" s="7">
        <v>0</v>
      </c>
      <c r="J69" s="7">
        <v>0</v>
      </c>
      <c r="K69" s="7">
        <v>2367010</v>
      </c>
      <c r="L69" s="7">
        <v>0</v>
      </c>
      <c r="M69" s="7">
        <v>2367010</v>
      </c>
      <c r="N69" s="7">
        <v>-84344</v>
      </c>
      <c r="O69" s="8">
        <v>2451354</v>
      </c>
      <c r="P69" s="7">
        <v>1981573</v>
      </c>
      <c r="Q69" s="7">
        <v>469781</v>
      </c>
      <c r="R69" s="7">
        <v>1664274</v>
      </c>
      <c r="S69" s="7" t="s">
        <v>27</v>
      </c>
    </row>
    <row r="70" spans="1:19" ht="15" customHeight="1" x14ac:dyDescent="0.25">
      <c r="A70" s="5" t="s">
        <v>126</v>
      </c>
      <c r="B70" s="5" t="s">
        <v>43</v>
      </c>
      <c r="C70" s="6">
        <v>4031284</v>
      </c>
      <c r="D70" s="7">
        <v>0</v>
      </c>
      <c r="E70" s="7">
        <v>0</v>
      </c>
      <c r="F70" s="7">
        <v>0</v>
      </c>
      <c r="G70" s="7">
        <v>0</v>
      </c>
      <c r="H70" s="7">
        <v>4031284</v>
      </c>
      <c r="I70" s="7">
        <v>0</v>
      </c>
      <c r="J70" s="7">
        <v>0</v>
      </c>
      <c r="K70" s="7">
        <v>2367010</v>
      </c>
      <c r="L70" s="7">
        <v>0</v>
      </c>
      <c r="M70" s="7">
        <v>2367010</v>
      </c>
      <c r="N70" s="7">
        <v>-84344</v>
      </c>
      <c r="O70" s="8">
        <v>2451354</v>
      </c>
      <c r="P70" s="7">
        <v>1981573</v>
      </c>
      <c r="Q70" s="7">
        <v>469781</v>
      </c>
      <c r="R70" s="7">
        <v>1664274</v>
      </c>
      <c r="S70" s="7" t="s">
        <v>27</v>
      </c>
    </row>
    <row r="71" spans="1:19" ht="15" customHeight="1" x14ac:dyDescent="0.25">
      <c r="A71" s="5" t="s">
        <v>127</v>
      </c>
      <c r="B71" s="5" t="s">
        <v>45</v>
      </c>
      <c r="C71" s="6">
        <v>4031284</v>
      </c>
      <c r="D71" s="7">
        <v>0</v>
      </c>
      <c r="E71" s="7">
        <v>0</v>
      </c>
      <c r="F71" s="7">
        <v>0</v>
      </c>
      <c r="G71" s="7">
        <v>0</v>
      </c>
      <c r="H71" s="7">
        <v>4031284</v>
      </c>
      <c r="I71" s="7">
        <v>0</v>
      </c>
      <c r="J71" s="7">
        <v>0</v>
      </c>
      <c r="K71" s="7">
        <v>2367010</v>
      </c>
      <c r="L71" s="7">
        <v>0</v>
      </c>
      <c r="M71" s="7">
        <v>2367010</v>
      </c>
      <c r="N71" s="7">
        <v>-84344</v>
      </c>
      <c r="O71" s="8">
        <v>2451354</v>
      </c>
      <c r="P71" s="7">
        <v>1981573</v>
      </c>
      <c r="Q71" s="7">
        <v>469781</v>
      </c>
      <c r="R71" s="7">
        <v>1664274</v>
      </c>
      <c r="S71" s="7" t="s">
        <v>46</v>
      </c>
    </row>
    <row r="72" spans="1:19" ht="15" customHeight="1" x14ac:dyDescent="0.25">
      <c r="A72" s="5" t="s">
        <v>128</v>
      </c>
      <c r="B72" s="5" t="s">
        <v>129</v>
      </c>
      <c r="C72" s="6">
        <v>579388793</v>
      </c>
      <c r="D72" s="7">
        <v>0</v>
      </c>
      <c r="E72" s="7">
        <v>0</v>
      </c>
      <c r="F72" s="7">
        <v>90300000</v>
      </c>
      <c r="G72" s="7">
        <v>0</v>
      </c>
      <c r="H72" s="7">
        <v>669688793</v>
      </c>
      <c r="I72" s="7">
        <v>0</v>
      </c>
      <c r="J72" s="7">
        <v>0</v>
      </c>
      <c r="K72" s="7">
        <v>90507063</v>
      </c>
      <c r="L72" s="7">
        <v>-600000</v>
      </c>
      <c r="M72" s="7">
        <v>91107063</v>
      </c>
      <c r="N72" s="7">
        <v>-77047541</v>
      </c>
      <c r="O72" s="8">
        <v>168154604</v>
      </c>
      <c r="P72" s="7">
        <v>14147674</v>
      </c>
      <c r="Q72" s="7">
        <v>154006930</v>
      </c>
      <c r="R72" s="7">
        <v>579181730</v>
      </c>
      <c r="S72" s="7" t="s">
        <v>27</v>
      </c>
    </row>
    <row r="73" spans="1:19" ht="15" customHeight="1" x14ac:dyDescent="0.25">
      <c r="A73" s="5" t="s">
        <v>130</v>
      </c>
      <c r="B73" s="5" t="s">
        <v>131</v>
      </c>
      <c r="C73" s="6">
        <v>1357227</v>
      </c>
      <c r="D73" s="7">
        <v>0</v>
      </c>
      <c r="E73" s="7">
        <v>0</v>
      </c>
      <c r="F73" s="7">
        <v>0</v>
      </c>
      <c r="G73" s="7">
        <v>0</v>
      </c>
      <c r="H73" s="7">
        <v>1357227</v>
      </c>
      <c r="I73" s="7">
        <v>0</v>
      </c>
      <c r="J73" s="7">
        <v>0</v>
      </c>
      <c r="K73" s="7">
        <v>187871</v>
      </c>
      <c r="L73" s="7">
        <v>0</v>
      </c>
      <c r="M73" s="7">
        <v>187871</v>
      </c>
      <c r="N73" s="7">
        <v>0</v>
      </c>
      <c r="O73" s="8">
        <v>187871</v>
      </c>
      <c r="P73" s="7">
        <v>0</v>
      </c>
      <c r="Q73" s="7">
        <v>187871</v>
      </c>
      <c r="R73" s="7">
        <v>1169356</v>
      </c>
      <c r="S73" s="7" t="s">
        <v>27</v>
      </c>
    </row>
    <row r="74" spans="1:19" ht="15" customHeight="1" x14ac:dyDescent="0.25">
      <c r="A74" s="5" t="s">
        <v>132</v>
      </c>
      <c r="B74" s="5" t="s">
        <v>43</v>
      </c>
      <c r="C74" s="6">
        <v>1357227</v>
      </c>
      <c r="D74" s="7">
        <v>0</v>
      </c>
      <c r="E74" s="7">
        <v>0</v>
      </c>
      <c r="F74" s="7">
        <v>0</v>
      </c>
      <c r="G74" s="7">
        <v>0</v>
      </c>
      <c r="H74" s="7">
        <v>1357227</v>
      </c>
      <c r="I74" s="7">
        <v>0</v>
      </c>
      <c r="J74" s="7">
        <v>0</v>
      </c>
      <c r="K74" s="7">
        <v>187871</v>
      </c>
      <c r="L74" s="7">
        <v>0</v>
      </c>
      <c r="M74" s="7">
        <v>187871</v>
      </c>
      <c r="N74" s="7">
        <v>0</v>
      </c>
      <c r="O74" s="8">
        <v>187871</v>
      </c>
      <c r="P74" s="7">
        <v>0</v>
      </c>
      <c r="Q74" s="7">
        <v>187871</v>
      </c>
      <c r="R74" s="7">
        <v>1169356</v>
      </c>
      <c r="S74" s="7" t="s">
        <v>27</v>
      </c>
    </row>
    <row r="75" spans="1:19" ht="15" customHeight="1" x14ac:dyDescent="0.25">
      <c r="A75" s="5" t="s">
        <v>133</v>
      </c>
      <c r="B75" s="5" t="s">
        <v>45</v>
      </c>
      <c r="C75" s="6">
        <v>1357227</v>
      </c>
      <c r="D75" s="7">
        <v>0</v>
      </c>
      <c r="E75" s="7">
        <v>0</v>
      </c>
      <c r="F75" s="7">
        <v>0</v>
      </c>
      <c r="G75" s="7">
        <v>0</v>
      </c>
      <c r="H75" s="7">
        <v>1357227</v>
      </c>
      <c r="I75" s="7">
        <v>0</v>
      </c>
      <c r="J75" s="7">
        <v>0</v>
      </c>
      <c r="K75" s="7">
        <v>187871</v>
      </c>
      <c r="L75" s="7">
        <v>0</v>
      </c>
      <c r="M75" s="7">
        <v>187871</v>
      </c>
      <c r="N75" s="7">
        <v>0</v>
      </c>
      <c r="O75" s="8">
        <v>187871</v>
      </c>
      <c r="P75" s="7">
        <v>0</v>
      </c>
      <c r="Q75" s="7">
        <v>187871</v>
      </c>
      <c r="R75" s="7">
        <v>1169356</v>
      </c>
      <c r="S75" s="7" t="s">
        <v>46</v>
      </c>
    </row>
    <row r="76" spans="1:19" ht="15" customHeight="1" x14ac:dyDescent="0.25">
      <c r="A76" s="5" t="s">
        <v>134</v>
      </c>
      <c r="B76" s="5" t="s">
        <v>135</v>
      </c>
      <c r="C76" s="6">
        <v>3307500</v>
      </c>
      <c r="D76" s="7">
        <v>0</v>
      </c>
      <c r="E76" s="7">
        <v>0</v>
      </c>
      <c r="F76" s="7">
        <v>0</v>
      </c>
      <c r="G76" s="7">
        <v>0</v>
      </c>
      <c r="H76" s="7">
        <v>3307500</v>
      </c>
      <c r="I76" s="7">
        <v>0</v>
      </c>
      <c r="J76" s="7">
        <v>0</v>
      </c>
      <c r="K76" s="7">
        <v>1132760</v>
      </c>
      <c r="L76" s="7">
        <v>0</v>
      </c>
      <c r="M76" s="7">
        <v>1132760</v>
      </c>
      <c r="N76" s="7">
        <v>0</v>
      </c>
      <c r="O76" s="8">
        <v>1132760</v>
      </c>
      <c r="P76" s="7">
        <v>0</v>
      </c>
      <c r="Q76" s="7">
        <v>1132760</v>
      </c>
      <c r="R76" s="7">
        <v>2174740</v>
      </c>
      <c r="S76" s="7" t="s">
        <v>27</v>
      </c>
    </row>
    <row r="77" spans="1:19" ht="15" customHeight="1" x14ac:dyDescent="0.25">
      <c r="A77" s="5" t="s">
        <v>136</v>
      </c>
      <c r="B77" s="5" t="s">
        <v>43</v>
      </c>
      <c r="C77" s="6">
        <v>3307500</v>
      </c>
      <c r="D77" s="7">
        <v>0</v>
      </c>
      <c r="E77" s="7">
        <v>0</v>
      </c>
      <c r="F77" s="7">
        <v>0</v>
      </c>
      <c r="G77" s="7">
        <v>0</v>
      </c>
      <c r="H77" s="7">
        <v>3307500</v>
      </c>
      <c r="I77" s="7">
        <v>0</v>
      </c>
      <c r="J77" s="7">
        <v>0</v>
      </c>
      <c r="K77" s="7">
        <v>1132760</v>
      </c>
      <c r="L77" s="7">
        <v>0</v>
      </c>
      <c r="M77" s="7">
        <v>1132760</v>
      </c>
      <c r="N77" s="7">
        <v>0</v>
      </c>
      <c r="O77" s="8">
        <v>1132760</v>
      </c>
      <c r="P77" s="7">
        <v>0</v>
      </c>
      <c r="Q77" s="7">
        <v>1132760</v>
      </c>
      <c r="R77" s="7">
        <v>2174740</v>
      </c>
      <c r="S77" s="7" t="s">
        <v>27</v>
      </c>
    </row>
    <row r="78" spans="1:19" ht="15" customHeight="1" x14ac:dyDescent="0.25">
      <c r="A78" s="5" t="s">
        <v>137</v>
      </c>
      <c r="B78" s="5" t="s">
        <v>45</v>
      </c>
      <c r="C78" s="6">
        <v>3307500</v>
      </c>
      <c r="D78" s="7">
        <v>0</v>
      </c>
      <c r="E78" s="7">
        <v>0</v>
      </c>
      <c r="F78" s="7">
        <v>0</v>
      </c>
      <c r="G78" s="7">
        <v>0</v>
      </c>
      <c r="H78" s="7">
        <v>3307500</v>
      </c>
      <c r="I78" s="7">
        <v>0</v>
      </c>
      <c r="J78" s="7">
        <v>0</v>
      </c>
      <c r="K78" s="7">
        <v>1132760</v>
      </c>
      <c r="L78" s="7">
        <v>0</v>
      </c>
      <c r="M78" s="7">
        <v>1132760</v>
      </c>
      <c r="N78" s="7">
        <v>0</v>
      </c>
      <c r="O78" s="8">
        <v>1132760</v>
      </c>
      <c r="P78" s="7">
        <v>0</v>
      </c>
      <c r="Q78" s="7">
        <v>1132760</v>
      </c>
      <c r="R78" s="7">
        <v>2174740</v>
      </c>
      <c r="S78" s="7" t="s">
        <v>46</v>
      </c>
    </row>
    <row r="79" spans="1:19" ht="15" customHeight="1" x14ac:dyDescent="0.25">
      <c r="A79" s="5" t="s">
        <v>138</v>
      </c>
      <c r="B79" s="5" t="s">
        <v>139</v>
      </c>
      <c r="C79" s="6">
        <v>10000000</v>
      </c>
      <c r="D79" s="7">
        <v>0</v>
      </c>
      <c r="E79" s="7">
        <v>0</v>
      </c>
      <c r="F79" s="7">
        <v>0</v>
      </c>
      <c r="G79" s="7">
        <v>0</v>
      </c>
      <c r="H79" s="7">
        <v>10000000</v>
      </c>
      <c r="I79" s="7">
        <v>0</v>
      </c>
      <c r="J79" s="7">
        <v>0</v>
      </c>
      <c r="K79" s="7">
        <v>2600000</v>
      </c>
      <c r="L79" s="7">
        <v>0</v>
      </c>
      <c r="M79" s="7">
        <v>2600000</v>
      </c>
      <c r="N79" s="7">
        <v>0</v>
      </c>
      <c r="O79" s="8">
        <v>2600000</v>
      </c>
      <c r="P79" s="7">
        <v>2600000</v>
      </c>
      <c r="Q79" s="7">
        <v>0</v>
      </c>
      <c r="R79" s="7">
        <v>7400000</v>
      </c>
      <c r="S79" s="7" t="s">
        <v>27</v>
      </c>
    </row>
    <row r="80" spans="1:19" ht="15" customHeight="1" x14ac:dyDescent="0.25">
      <c r="A80" s="5" t="s">
        <v>140</v>
      </c>
      <c r="B80" s="5" t="s">
        <v>43</v>
      </c>
      <c r="C80" s="6">
        <v>10000000</v>
      </c>
      <c r="D80" s="7">
        <v>0</v>
      </c>
      <c r="E80" s="7">
        <v>0</v>
      </c>
      <c r="F80" s="7">
        <v>0</v>
      </c>
      <c r="G80" s="7">
        <v>0</v>
      </c>
      <c r="H80" s="7">
        <v>10000000</v>
      </c>
      <c r="I80" s="7">
        <v>0</v>
      </c>
      <c r="J80" s="7">
        <v>0</v>
      </c>
      <c r="K80" s="7">
        <v>2600000</v>
      </c>
      <c r="L80" s="7">
        <v>0</v>
      </c>
      <c r="M80" s="7">
        <v>2600000</v>
      </c>
      <c r="N80" s="7">
        <v>0</v>
      </c>
      <c r="O80" s="8">
        <v>2600000</v>
      </c>
      <c r="P80" s="7">
        <v>2600000</v>
      </c>
      <c r="Q80" s="7">
        <v>0</v>
      </c>
      <c r="R80" s="7">
        <v>7400000</v>
      </c>
      <c r="S80" s="7" t="s">
        <v>27</v>
      </c>
    </row>
    <row r="81" spans="1:19" ht="15" customHeight="1" x14ac:dyDescent="0.25">
      <c r="A81" s="5" t="s">
        <v>141</v>
      </c>
      <c r="B81" s="5" t="s">
        <v>45</v>
      </c>
      <c r="C81" s="6">
        <v>10000000</v>
      </c>
      <c r="D81" s="7">
        <v>0</v>
      </c>
      <c r="E81" s="7">
        <v>0</v>
      </c>
      <c r="F81" s="7">
        <v>0</v>
      </c>
      <c r="G81" s="7">
        <v>0</v>
      </c>
      <c r="H81" s="7">
        <v>10000000</v>
      </c>
      <c r="I81" s="7">
        <v>0</v>
      </c>
      <c r="J81" s="7">
        <v>0</v>
      </c>
      <c r="K81" s="7">
        <v>2600000</v>
      </c>
      <c r="L81" s="7">
        <v>0</v>
      </c>
      <c r="M81" s="7">
        <v>2600000</v>
      </c>
      <c r="N81" s="7">
        <v>0</v>
      </c>
      <c r="O81" s="8">
        <v>2600000</v>
      </c>
      <c r="P81" s="7">
        <v>2600000</v>
      </c>
      <c r="Q81" s="7">
        <v>0</v>
      </c>
      <c r="R81" s="7">
        <v>7400000</v>
      </c>
      <c r="S81" s="7" t="s">
        <v>46</v>
      </c>
    </row>
    <row r="82" spans="1:19" ht="15" customHeight="1" x14ac:dyDescent="0.25">
      <c r="A82" s="5" t="s">
        <v>142</v>
      </c>
      <c r="B82" s="5" t="s">
        <v>143</v>
      </c>
      <c r="C82" s="6">
        <v>7000000</v>
      </c>
      <c r="D82" s="7">
        <v>0</v>
      </c>
      <c r="E82" s="7">
        <v>0</v>
      </c>
      <c r="F82" s="7">
        <v>0</v>
      </c>
      <c r="G82" s="7">
        <v>0</v>
      </c>
      <c r="H82" s="7">
        <v>7000000</v>
      </c>
      <c r="I82" s="7">
        <v>0</v>
      </c>
      <c r="J82" s="7">
        <v>0</v>
      </c>
      <c r="K82" s="7">
        <v>0</v>
      </c>
      <c r="L82" s="7">
        <v>0</v>
      </c>
      <c r="M82" s="7">
        <v>0</v>
      </c>
      <c r="N82" s="7">
        <v>0</v>
      </c>
      <c r="O82" s="8">
        <v>0</v>
      </c>
      <c r="P82" s="7">
        <v>0</v>
      </c>
      <c r="Q82" s="7">
        <v>0</v>
      </c>
      <c r="R82" s="7">
        <v>7000000</v>
      </c>
      <c r="S82" s="7" t="s">
        <v>27</v>
      </c>
    </row>
    <row r="83" spans="1:19" ht="15" customHeight="1" x14ac:dyDescent="0.25">
      <c r="A83" s="5" t="s">
        <v>144</v>
      </c>
      <c r="B83" s="5" t="s">
        <v>43</v>
      </c>
      <c r="C83" s="6">
        <v>7000000</v>
      </c>
      <c r="D83" s="7">
        <v>0</v>
      </c>
      <c r="E83" s="7">
        <v>0</v>
      </c>
      <c r="F83" s="7">
        <v>0</v>
      </c>
      <c r="G83" s="7">
        <v>0</v>
      </c>
      <c r="H83" s="7">
        <v>7000000</v>
      </c>
      <c r="I83" s="7">
        <v>0</v>
      </c>
      <c r="J83" s="7">
        <v>0</v>
      </c>
      <c r="K83" s="7">
        <v>0</v>
      </c>
      <c r="L83" s="7">
        <v>0</v>
      </c>
      <c r="M83" s="7">
        <v>0</v>
      </c>
      <c r="N83" s="7">
        <v>0</v>
      </c>
      <c r="O83" s="8">
        <v>0</v>
      </c>
      <c r="P83" s="7">
        <v>0</v>
      </c>
      <c r="Q83" s="7">
        <v>0</v>
      </c>
      <c r="R83" s="7">
        <v>7000000</v>
      </c>
      <c r="S83" s="7" t="s">
        <v>27</v>
      </c>
    </row>
    <row r="84" spans="1:19" ht="15" customHeight="1" x14ac:dyDescent="0.25">
      <c r="A84" s="5" t="s">
        <v>145</v>
      </c>
      <c r="B84" s="5" t="s">
        <v>45</v>
      </c>
      <c r="C84" s="6">
        <v>7000000</v>
      </c>
      <c r="D84" s="7">
        <v>0</v>
      </c>
      <c r="E84" s="7">
        <v>0</v>
      </c>
      <c r="F84" s="7">
        <v>0</v>
      </c>
      <c r="G84" s="7">
        <v>0</v>
      </c>
      <c r="H84" s="7">
        <v>7000000</v>
      </c>
      <c r="I84" s="7">
        <v>0</v>
      </c>
      <c r="J84" s="7">
        <v>0</v>
      </c>
      <c r="K84" s="7">
        <v>0</v>
      </c>
      <c r="L84" s="7">
        <v>0</v>
      </c>
      <c r="M84" s="7">
        <v>0</v>
      </c>
      <c r="N84" s="7">
        <v>0</v>
      </c>
      <c r="O84" s="8">
        <v>0</v>
      </c>
      <c r="P84" s="7">
        <v>0</v>
      </c>
      <c r="Q84" s="7">
        <v>0</v>
      </c>
      <c r="R84" s="7">
        <v>7000000</v>
      </c>
      <c r="S84" s="7" t="s">
        <v>46</v>
      </c>
    </row>
    <row r="85" spans="1:19" ht="15" customHeight="1" x14ac:dyDescent="0.25">
      <c r="A85" s="5" t="s">
        <v>146</v>
      </c>
      <c r="B85" s="5" t="s">
        <v>147</v>
      </c>
      <c r="C85" s="6">
        <v>17724066</v>
      </c>
      <c r="D85" s="7">
        <v>0</v>
      </c>
      <c r="E85" s="7">
        <v>0</v>
      </c>
      <c r="F85" s="7">
        <v>0</v>
      </c>
      <c r="G85" s="7">
        <v>0</v>
      </c>
      <c r="H85" s="7">
        <v>17724066</v>
      </c>
      <c r="I85" s="7">
        <v>0</v>
      </c>
      <c r="J85" s="7">
        <v>0</v>
      </c>
      <c r="K85" s="7">
        <v>0</v>
      </c>
      <c r="L85" s="7">
        <v>0</v>
      </c>
      <c r="M85" s="7">
        <v>0</v>
      </c>
      <c r="N85" s="7">
        <v>0</v>
      </c>
      <c r="O85" s="8">
        <v>0</v>
      </c>
      <c r="P85" s="7">
        <v>0</v>
      </c>
      <c r="Q85" s="7">
        <v>0</v>
      </c>
      <c r="R85" s="7">
        <v>17724066</v>
      </c>
      <c r="S85" s="7" t="s">
        <v>27</v>
      </c>
    </row>
    <row r="86" spans="1:19" ht="15" customHeight="1" x14ac:dyDescent="0.25">
      <c r="A86" s="5" t="s">
        <v>148</v>
      </c>
      <c r="B86" s="5" t="s">
        <v>43</v>
      </c>
      <c r="C86" s="6">
        <v>17724066</v>
      </c>
      <c r="D86" s="7">
        <v>0</v>
      </c>
      <c r="E86" s="7">
        <v>0</v>
      </c>
      <c r="F86" s="7">
        <v>0</v>
      </c>
      <c r="G86" s="7">
        <v>0</v>
      </c>
      <c r="H86" s="7">
        <v>17724066</v>
      </c>
      <c r="I86" s="7">
        <v>0</v>
      </c>
      <c r="J86" s="7">
        <v>0</v>
      </c>
      <c r="K86" s="7">
        <v>0</v>
      </c>
      <c r="L86" s="7">
        <v>0</v>
      </c>
      <c r="M86" s="7">
        <v>0</v>
      </c>
      <c r="N86" s="7">
        <v>0</v>
      </c>
      <c r="O86" s="8">
        <v>0</v>
      </c>
      <c r="P86" s="7">
        <v>0</v>
      </c>
      <c r="Q86" s="7">
        <v>0</v>
      </c>
      <c r="R86" s="7">
        <v>17724066</v>
      </c>
      <c r="S86" s="7" t="s">
        <v>27</v>
      </c>
    </row>
    <row r="87" spans="1:19" ht="15" customHeight="1" x14ac:dyDescent="0.25">
      <c r="A87" s="5" t="s">
        <v>149</v>
      </c>
      <c r="B87" s="5" t="s">
        <v>45</v>
      </c>
      <c r="C87" s="6">
        <v>17724066</v>
      </c>
      <c r="D87" s="7">
        <v>0</v>
      </c>
      <c r="E87" s="7">
        <v>0</v>
      </c>
      <c r="F87" s="7">
        <v>0</v>
      </c>
      <c r="G87" s="7">
        <v>0</v>
      </c>
      <c r="H87" s="7">
        <v>17724066</v>
      </c>
      <c r="I87" s="7">
        <v>0</v>
      </c>
      <c r="J87" s="7">
        <v>0</v>
      </c>
      <c r="K87" s="7">
        <v>0</v>
      </c>
      <c r="L87" s="7">
        <v>0</v>
      </c>
      <c r="M87" s="7">
        <v>0</v>
      </c>
      <c r="N87" s="7">
        <v>0</v>
      </c>
      <c r="O87" s="8">
        <v>0</v>
      </c>
      <c r="P87" s="7">
        <v>0</v>
      </c>
      <c r="Q87" s="7">
        <v>0</v>
      </c>
      <c r="R87" s="7">
        <v>17724066</v>
      </c>
      <c r="S87" s="7" t="s">
        <v>46</v>
      </c>
    </row>
    <row r="88" spans="1:19" ht="15" customHeight="1" x14ac:dyDescent="0.25">
      <c r="A88" s="5" t="s">
        <v>150</v>
      </c>
      <c r="B88" s="5" t="s">
        <v>151</v>
      </c>
      <c r="C88" s="6">
        <v>170000000</v>
      </c>
      <c r="D88" s="7">
        <v>0</v>
      </c>
      <c r="E88" s="7">
        <v>0</v>
      </c>
      <c r="F88" s="7">
        <v>7300000</v>
      </c>
      <c r="G88" s="7">
        <v>0</v>
      </c>
      <c r="H88" s="7">
        <v>177300000</v>
      </c>
      <c r="I88" s="7">
        <v>0</v>
      </c>
      <c r="J88" s="7">
        <v>0</v>
      </c>
      <c r="K88" s="7">
        <v>351812</v>
      </c>
      <c r="L88" s="7">
        <v>-600000</v>
      </c>
      <c r="M88" s="7">
        <v>951812</v>
      </c>
      <c r="N88" s="7">
        <v>-55396157</v>
      </c>
      <c r="O88" s="8">
        <v>56347969</v>
      </c>
      <c r="P88" s="7">
        <v>16971332</v>
      </c>
      <c r="Q88" s="7">
        <v>39376637</v>
      </c>
      <c r="R88" s="7">
        <v>176948188</v>
      </c>
      <c r="S88" s="7" t="s">
        <v>27</v>
      </c>
    </row>
    <row r="89" spans="1:19" ht="15" customHeight="1" x14ac:dyDescent="0.25">
      <c r="A89" s="5" t="s">
        <v>152</v>
      </c>
      <c r="B89" s="5" t="s">
        <v>43</v>
      </c>
      <c r="C89" s="6">
        <v>170000000</v>
      </c>
      <c r="D89" s="7">
        <v>0</v>
      </c>
      <c r="E89" s="7">
        <v>0</v>
      </c>
      <c r="F89" s="7">
        <v>7300000</v>
      </c>
      <c r="G89" s="7">
        <v>0</v>
      </c>
      <c r="H89" s="7">
        <v>177300000</v>
      </c>
      <c r="I89" s="7">
        <v>0</v>
      </c>
      <c r="J89" s="7">
        <v>0</v>
      </c>
      <c r="K89" s="7">
        <v>351812</v>
      </c>
      <c r="L89" s="7">
        <v>-600000</v>
      </c>
      <c r="M89" s="7">
        <v>951812</v>
      </c>
      <c r="N89" s="7">
        <v>-55396157</v>
      </c>
      <c r="O89" s="8">
        <v>56347969</v>
      </c>
      <c r="P89" s="7">
        <v>16971332</v>
      </c>
      <c r="Q89" s="7">
        <v>39376637</v>
      </c>
      <c r="R89" s="7">
        <v>176948188</v>
      </c>
      <c r="S89" s="7" t="s">
        <v>27</v>
      </c>
    </row>
    <row r="90" spans="1:19" ht="15" customHeight="1" x14ac:dyDescent="0.25">
      <c r="A90" s="5" t="s">
        <v>153</v>
      </c>
      <c r="B90" s="5" t="s">
        <v>45</v>
      </c>
      <c r="C90" s="6">
        <v>170000000</v>
      </c>
      <c r="D90" s="7">
        <v>0</v>
      </c>
      <c r="E90" s="7">
        <v>0</v>
      </c>
      <c r="F90" s="7">
        <v>7300000</v>
      </c>
      <c r="G90" s="7">
        <v>0</v>
      </c>
      <c r="H90" s="7">
        <v>177300000</v>
      </c>
      <c r="I90" s="7">
        <v>0</v>
      </c>
      <c r="J90" s="7">
        <v>0</v>
      </c>
      <c r="K90" s="7">
        <v>351812</v>
      </c>
      <c r="L90" s="7">
        <v>-600000</v>
      </c>
      <c r="M90" s="7">
        <v>951812</v>
      </c>
      <c r="N90" s="7">
        <v>-55396157</v>
      </c>
      <c r="O90" s="8">
        <v>56347969</v>
      </c>
      <c r="P90" s="7">
        <v>16971332</v>
      </c>
      <c r="Q90" s="7">
        <v>39376637</v>
      </c>
      <c r="R90" s="7">
        <v>176948188</v>
      </c>
      <c r="S90" s="7" t="s">
        <v>46</v>
      </c>
    </row>
    <row r="91" spans="1:19" ht="15" customHeight="1" x14ac:dyDescent="0.25">
      <c r="A91" s="5" t="s">
        <v>154</v>
      </c>
      <c r="B91" s="5" t="s">
        <v>155</v>
      </c>
      <c r="C91" s="6">
        <v>200000000</v>
      </c>
      <c r="D91" s="7">
        <v>0</v>
      </c>
      <c r="E91" s="7">
        <v>0</v>
      </c>
      <c r="F91" s="7">
        <v>0</v>
      </c>
      <c r="G91" s="7">
        <v>0</v>
      </c>
      <c r="H91" s="7">
        <v>200000000</v>
      </c>
      <c r="I91" s="7">
        <v>0</v>
      </c>
      <c r="J91" s="7">
        <v>0</v>
      </c>
      <c r="K91" s="7">
        <v>0</v>
      </c>
      <c r="L91" s="7">
        <v>0</v>
      </c>
      <c r="M91" s="7">
        <v>0</v>
      </c>
      <c r="N91" s="7">
        <v>0</v>
      </c>
      <c r="O91" s="8">
        <v>0</v>
      </c>
      <c r="P91" s="7">
        <v>0</v>
      </c>
      <c r="Q91" s="7">
        <v>0</v>
      </c>
      <c r="R91" s="7">
        <v>200000000</v>
      </c>
      <c r="S91" s="7" t="s">
        <v>27</v>
      </c>
    </row>
    <row r="92" spans="1:19" ht="15" customHeight="1" x14ac:dyDescent="0.25">
      <c r="A92" s="5" t="s">
        <v>156</v>
      </c>
      <c r="B92" s="5" t="s">
        <v>43</v>
      </c>
      <c r="C92" s="6">
        <v>200000000</v>
      </c>
      <c r="D92" s="7">
        <v>0</v>
      </c>
      <c r="E92" s="7">
        <v>0</v>
      </c>
      <c r="F92" s="7">
        <v>0</v>
      </c>
      <c r="G92" s="7">
        <v>0</v>
      </c>
      <c r="H92" s="7">
        <v>200000000</v>
      </c>
      <c r="I92" s="7">
        <v>0</v>
      </c>
      <c r="J92" s="7">
        <v>0</v>
      </c>
      <c r="K92" s="7">
        <v>0</v>
      </c>
      <c r="L92" s="7">
        <v>0</v>
      </c>
      <c r="M92" s="7">
        <v>0</v>
      </c>
      <c r="N92" s="7">
        <v>0</v>
      </c>
      <c r="O92" s="8">
        <v>0</v>
      </c>
      <c r="P92" s="7">
        <v>0</v>
      </c>
      <c r="Q92" s="7">
        <v>0</v>
      </c>
      <c r="R92" s="7">
        <v>200000000</v>
      </c>
      <c r="S92" s="7" t="s">
        <v>27</v>
      </c>
    </row>
    <row r="93" spans="1:19" ht="15" customHeight="1" x14ac:dyDescent="0.25">
      <c r="A93" s="5" t="s">
        <v>157</v>
      </c>
      <c r="B93" s="5" t="s">
        <v>45</v>
      </c>
      <c r="C93" s="6">
        <v>200000000</v>
      </c>
      <c r="D93" s="7">
        <v>0</v>
      </c>
      <c r="E93" s="7">
        <v>0</v>
      </c>
      <c r="F93" s="7">
        <v>0</v>
      </c>
      <c r="G93" s="7">
        <v>0</v>
      </c>
      <c r="H93" s="7">
        <v>200000000</v>
      </c>
      <c r="I93" s="7">
        <v>0</v>
      </c>
      <c r="J93" s="7">
        <v>0</v>
      </c>
      <c r="K93" s="7">
        <v>0</v>
      </c>
      <c r="L93" s="7">
        <v>0</v>
      </c>
      <c r="M93" s="7">
        <v>0</v>
      </c>
      <c r="N93" s="7">
        <v>0</v>
      </c>
      <c r="O93" s="8">
        <v>0</v>
      </c>
      <c r="P93" s="7">
        <v>0</v>
      </c>
      <c r="Q93" s="7">
        <v>0</v>
      </c>
      <c r="R93" s="7">
        <v>200000000</v>
      </c>
      <c r="S93" s="7" t="s">
        <v>46</v>
      </c>
    </row>
    <row r="94" spans="1:19" ht="15" customHeight="1" x14ac:dyDescent="0.25">
      <c r="A94" s="5" t="s">
        <v>158</v>
      </c>
      <c r="B94" s="5" t="s">
        <v>159</v>
      </c>
      <c r="C94" s="6">
        <v>70000000</v>
      </c>
      <c r="D94" s="7">
        <v>0</v>
      </c>
      <c r="E94" s="7">
        <v>0</v>
      </c>
      <c r="F94" s="7">
        <v>41300000</v>
      </c>
      <c r="G94" s="7">
        <v>0</v>
      </c>
      <c r="H94" s="7">
        <v>111300000</v>
      </c>
      <c r="I94" s="7">
        <v>0</v>
      </c>
      <c r="J94" s="7">
        <v>0</v>
      </c>
      <c r="K94" s="7">
        <v>49801295</v>
      </c>
      <c r="L94" s="7">
        <v>0</v>
      </c>
      <c r="M94" s="7">
        <v>49801295</v>
      </c>
      <c r="N94" s="7">
        <v>-198705</v>
      </c>
      <c r="O94" s="8">
        <v>50000000</v>
      </c>
      <c r="P94" s="7">
        <v>-9607295</v>
      </c>
      <c r="Q94" s="7">
        <v>59607295</v>
      </c>
      <c r="R94" s="7">
        <v>61498705</v>
      </c>
      <c r="S94" s="7" t="s">
        <v>27</v>
      </c>
    </row>
    <row r="95" spans="1:19" ht="15" customHeight="1" x14ac:dyDescent="0.25">
      <c r="A95" s="5" t="s">
        <v>160</v>
      </c>
      <c r="B95" s="5" t="s">
        <v>43</v>
      </c>
      <c r="C95" s="6">
        <v>70000000</v>
      </c>
      <c r="D95" s="7">
        <v>0</v>
      </c>
      <c r="E95" s="7">
        <v>0</v>
      </c>
      <c r="F95" s="7">
        <v>41300000</v>
      </c>
      <c r="G95" s="7">
        <v>0</v>
      </c>
      <c r="H95" s="7">
        <v>111300000</v>
      </c>
      <c r="I95" s="7">
        <v>0</v>
      </c>
      <c r="J95" s="7">
        <v>0</v>
      </c>
      <c r="K95" s="7">
        <v>49801295</v>
      </c>
      <c r="L95" s="7">
        <v>0</v>
      </c>
      <c r="M95" s="7">
        <v>49801295</v>
      </c>
      <c r="N95" s="7">
        <v>-198705</v>
      </c>
      <c r="O95" s="8">
        <v>50000000</v>
      </c>
      <c r="P95" s="7">
        <v>-9607295</v>
      </c>
      <c r="Q95" s="7">
        <v>59607295</v>
      </c>
      <c r="R95" s="7">
        <v>61498705</v>
      </c>
      <c r="S95" s="7" t="s">
        <v>27</v>
      </c>
    </row>
    <row r="96" spans="1:19" ht="15" customHeight="1" x14ac:dyDescent="0.25">
      <c r="A96" s="5" t="s">
        <v>161</v>
      </c>
      <c r="B96" s="5" t="s">
        <v>162</v>
      </c>
      <c r="C96" s="6">
        <v>70000000</v>
      </c>
      <c r="D96" s="7">
        <v>0</v>
      </c>
      <c r="E96" s="7">
        <v>0</v>
      </c>
      <c r="F96" s="7">
        <v>41300000</v>
      </c>
      <c r="G96" s="7">
        <v>0</v>
      </c>
      <c r="H96" s="7">
        <v>111300000</v>
      </c>
      <c r="I96" s="7">
        <v>0</v>
      </c>
      <c r="J96" s="7">
        <v>0</v>
      </c>
      <c r="K96" s="7">
        <v>49801295</v>
      </c>
      <c r="L96" s="7">
        <v>0</v>
      </c>
      <c r="M96" s="7">
        <v>49801295</v>
      </c>
      <c r="N96" s="7">
        <v>-198705</v>
      </c>
      <c r="O96" s="8">
        <v>50000000</v>
      </c>
      <c r="P96" s="7">
        <v>-9607295</v>
      </c>
      <c r="Q96" s="7">
        <v>59607295</v>
      </c>
      <c r="R96" s="7">
        <v>61498705</v>
      </c>
      <c r="S96" s="7" t="s">
        <v>46</v>
      </c>
    </row>
    <row r="97" spans="1:19" ht="15" customHeight="1" x14ac:dyDescent="0.25">
      <c r="A97" s="5" t="s">
        <v>163</v>
      </c>
      <c r="B97" s="5" t="s">
        <v>164</v>
      </c>
      <c r="C97" s="6">
        <v>100000000</v>
      </c>
      <c r="D97" s="7">
        <v>0</v>
      </c>
      <c r="E97" s="7">
        <v>0</v>
      </c>
      <c r="F97" s="7">
        <v>41700000</v>
      </c>
      <c r="G97" s="7">
        <v>0</v>
      </c>
      <c r="H97" s="7">
        <v>141700000</v>
      </c>
      <c r="I97" s="7">
        <v>0</v>
      </c>
      <c r="J97" s="7">
        <v>0</v>
      </c>
      <c r="K97" s="7">
        <v>36433325</v>
      </c>
      <c r="L97" s="7">
        <v>0</v>
      </c>
      <c r="M97" s="7">
        <v>36433325</v>
      </c>
      <c r="N97" s="7">
        <v>-21452679</v>
      </c>
      <c r="O97" s="8">
        <v>57886004</v>
      </c>
      <c r="P97" s="7">
        <v>4183637</v>
      </c>
      <c r="Q97" s="7">
        <v>53702367</v>
      </c>
      <c r="R97" s="7">
        <v>105266675</v>
      </c>
      <c r="S97" s="7" t="s">
        <v>27</v>
      </c>
    </row>
    <row r="98" spans="1:19" ht="15" customHeight="1" x14ac:dyDescent="0.25">
      <c r="A98" s="5" t="s">
        <v>165</v>
      </c>
      <c r="B98" s="5" t="s">
        <v>43</v>
      </c>
      <c r="C98" s="6">
        <v>100000000</v>
      </c>
      <c r="D98" s="7">
        <v>0</v>
      </c>
      <c r="E98" s="7">
        <v>0</v>
      </c>
      <c r="F98" s="7">
        <v>41700000</v>
      </c>
      <c r="G98" s="7">
        <v>0</v>
      </c>
      <c r="H98" s="7">
        <v>141700000</v>
      </c>
      <c r="I98" s="7">
        <v>0</v>
      </c>
      <c r="J98" s="7">
        <v>0</v>
      </c>
      <c r="K98" s="7">
        <v>36433325</v>
      </c>
      <c r="L98" s="7">
        <v>0</v>
      </c>
      <c r="M98" s="7">
        <v>36433325</v>
      </c>
      <c r="N98" s="7">
        <v>-21452679</v>
      </c>
      <c r="O98" s="8">
        <v>57886004</v>
      </c>
      <c r="P98" s="7">
        <v>4183637</v>
      </c>
      <c r="Q98" s="7">
        <v>53702367</v>
      </c>
      <c r="R98" s="7">
        <v>105266675</v>
      </c>
      <c r="S98" s="7" t="s">
        <v>27</v>
      </c>
    </row>
    <row r="99" spans="1:19" ht="15" customHeight="1" x14ac:dyDescent="0.25">
      <c r="A99" s="5" t="s">
        <v>166</v>
      </c>
      <c r="B99" s="5" t="s">
        <v>167</v>
      </c>
      <c r="C99" s="6">
        <v>100000000</v>
      </c>
      <c r="D99" s="7">
        <v>0</v>
      </c>
      <c r="E99" s="7">
        <v>0</v>
      </c>
      <c r="F99" s="7">
        <v>41700000</v>
      </c>
      <c r="G99" s="7">
        <v>0</v>
      </c>
      <c r="H99" s="7">
        <v>141700000</v>
      </c>
      <c r="I99" s="7">
        <v>0</v>
      </c>
      <c r="J99" s="7">
        <v>0</v>
      </c>
      <c r="K99" s="7">
        <v>36433325</v>
      </c>
      <c r="L99" s="7">
        <v>0</v>
      </c>
      <c r="M99" s="7">
        <v>36433325</v>
      </c>
      <c r="N99" s="7">
        <v>-21452679</v>
      </c>
      <c r="O99" s="8">
        <v>57886004</v>
      </c>
      <c r="P99" s="7">
        <v>4183637</v>
      </c>
      <c r="Q99" s="7">
        <v>53702367</v>
      </c>
      <c r="R99" s="7">
        <v>105266675</v>
      </c>
      <c r="S99" s="7" t="s">
        <v>46</v>
      </c>
    </row>
    <row r="100" spans="1:19" ht="15" customHeight="1" x14ac:dyDescent="0.25">
      <c r="A100" s="5" t="s">
        <v>168</v>
      </c>
      <c r="B100" s="5" t="s">
        <v>169</v>
      </c>
      <c r="C100" s="6">
        <v>1641720346</v>
      </c>
      <c r="D100" s="7">
        <v>5640923156.8599997</v>
      </c>
      <c r="E100" s="7">
        <v>0</v>
      </c>
      <c r="F100" s="7">
        <v>338568730.18000001</v>
      </c>
      <c r="G100" s="7">
        <v>1030599159.86</v>
      </c>
      <c r="H100" s="7">
        <v>6590613073.1800003</v>
      </c>
      <c r="I100" s="7">
        <v>0</v>
      </c>
      <c r="J100" s="7">
        <v>0</v>
      </c>
      <c r="K100" s="7">
        <v>4946216438.0699997</v>
      </c>
      <c r="L100" s="7">
        <v>-5385852833.7700005</v>
      </c>
      <c r="M100" s="7">
        <v>10332069271.84</v>
      </c>
      <c r="N100" s="7">
        <v>5150693467.1275997</v>
      </c>
      <c r="O100" s="8">
        <v>5181375804.7124004</v>
      </c>
      <c r="P100" s="7">
        <v>2373043088.21</v>
      </c>
      <c r="Q100" s="7">
        <v>2808332716.5023999</v>
      </c>
      <c r="R100" s="7">
        <v>1644396635.1099999</v>
      </c>
      <c r="S100" s="7" t="s">
        <v>27</v>
      </c>
    </row>
    <row r="101" spans="1:19" ht="15" customHeight="1" x14ac:dyDescent="0.25">
      <c r="A101" s="5" t="s">
        <v>170</v>
      </c>
      <c r="B101" s="5" t="s">
        <v>171</v>
      </c>
      <c r="C101" s="6">
        <v>4500000</v>
      </c>
      <c r="D101" s="7">
        <v>0</v>
      </c>
      <c r="E101" s="7">
        <v>0</v>
      </c>
      <c r="F101" s="7">
        <v>0</v>
      </c>
      <c r="G101" s="7">
        <v>0</v>
      </c>
      <c r="H101" s="7">
        <v>4500000</v>
      </c>
      <c r="I101" s="7">
        <v>0</v>
      </c>
      <c r="J101" s="7">
        <v>0</v>
      </c>
      <c r="K101" s="7">
        <v>0</v>
      </c>
      <c r="L101" s="7">
        <v>0</v>
      </c>
      <c r="M101" s="7">
        <v>0</v>
      </c>
      <c r="N101" s="7">
        <v>0</v>
      </c>
      <c r="O101" s="8">
        <v>0</v>
      </c>
      <c r="P101" s="7">
        <v>-2299200</v>
      </c>
      <c r="Q101" s="7">
        <v>2299200</v>
      </c>
      <c r="R101" s="7">
        <v>4500000</v>
      </c>
      <c r="S101" s="7" t="s">
        <v>27</v>
      </c>
    </row>
    <row r="102" spans="1:19" ht="15" customHeight="1" x14ac:dyDescent="0.25">
      <c r="A102" s="5" t="s">
        <v>172</v>
      </c>
      <c r="B102" s="5" t="s">
        <v>173</v>
      </c>
      <c r="C102" s="6">
        <v>2250000</v>
      </c>
      <c r="D102" s="7">
        <v>0</v>
      </c>
      <c r="E102" s="7">
        <v>0</v>
      </c>
      <c r="F102" s="7">
        <v>0</v>
      </c>
      <c r="G102" s="7">
        <v>0</v>
      </c>
      <c r="H102" s="7">
        <v>2250000</v>
      </c>
      <c r="I102" s="7">
        <v>0</v>
      </c>
      <c r="J102" s="7">
        <v>0</v>
      </c>
      <c r="K102" s="7">
        <v>0</v>
      </c>
      <c r="L102" s="7">
        <v>0</v>
      </c>
      <c r="M102" s="7">
        <v>0</v>
      </c>
      <c r="N102" s="7">
        <v>0</v>
      </c>
      <c r="O102" s="8">
        <v>0</v>
      </c>
      <c r="P102" s="7">
        <v>-1336800</v>
      </c>
      <c r="Q102" s="7">
        <v>1336800</v>
      </c>
      <c r="R102" s="7">
        <v>2250000</v>
      </c>
      <c r="S102" s="7" t="s">
        <v>27</v>
      </c>
    </row>
    <row r="103" spans="1:19" ht="15" customHeight="1" x14ac:dyDescent="0.25">
      <c r="A103" s="5" t="s">
        <v>174</v>
      </c>
      <c r="B103" s="5" t="s">
        <v>43</v>
      </c>
      <c r="C103" s="6">
        <v>2250000</v>
      </c>
      <c r="D103" s="7">
        <v>0</v>
      </c>
      <c r="E103" s="7">
        <v>0</v>
      </c>
      <c r="F103" s="7">
        <v>0</v>
      </c>
      <c r="G103" s="7">
        <v>0</v>
      </c>
      <c r="H103" s="7">
        <v>2250000</v>
      </c>
      <c r="I103" s="7">
        <v>0</v>
      </c>
      <c r="J103" s="7">
        <v>0</v>
      </c>
      <c r="K103" s="7">
        <v>0</v>
      </c>
      <c r="L103" s="7">
        <v>0</v>
      </c>
      <c r="M103" s="7">
        <v>0</v>
      </c>
      <c r="N103" s="7">
        <v>0</v>
      </c>
      <c r="O103" s="8">
        <v>0</v>
      </c>
      <c r="P103" s="7">
        <v>-1336800</v>
      </c>
      <c r="Q103" s="7">
        <v>1336800</v>
      </c>
      <c r="R103" s="7">
        <v>2250000</v>
      </c>
      <c r="S103" s="7" t="s">
        <v>27</v>
      </c>
    </row>
    <row r="104" spans="1:19" ht="15" customHeight="1" x14ac:dyDescent="0.25">
      <c r="A104" s="5" t="s">
        <v>175</v>
      </c>
      <c r="B104" s="5" t="s">
        <v>162</v>
      </c>
      <c r="C104" s="6">
        <v>2250000</v>
      </c>
      <c r="D104" s="7">
        <v>0</v>
      </c>
      <c r="E104" s="7">
        <v>0</v>
      </c>
      <c r="F104" s="7">
        <v>0</v>
      </c>
      <c r="G104" s="7">
        <v>0</v>
      </c>
      <c r="H104" s="7">
        <v>2250000</v>
      </c>
      <c r="I104" s="7">
        <v>0</v>
      </c>
      <c r="J104" s="7">
        <v>0</v>
      </c>
      <c r="K104" s="7">
        <v>0</v>
      </c>
      <c r="L104" s="7">
        <v>0</v>
      </c>
      <c r="M104" s="7">
        <v>0</v>
      </c>
      <c r="N104" s="7">
        <v>0</v>
      </c>
      <c r="O104" s="8">
        <v>0</v>
      </c>
      <c r="P104" s="7">
        <v>-1336800</v>
      </c>
      <c r="Q104" s="7">
        <v>1336800</v>
      </c>
      <c r="R104" s="7">
        <v>2250000</v>
      </c>
      <c r="S104" s="7" t="s">
        <v>46</v>
      </c>
    </row>
    <row r="105" spans="1:19" ht="15" customHeight="1" x14ac:dyDescent="0.25">
      <c r="A105" s="5" t="s">
        <v>176</v>
      </c>
      <c r="B105" s="5" t="s">
        <v>177</v>
      </c>
      <c r="C105" s="6">
        <v>2250000</v>
      </c>
      <c r="D105" s="7">
        <v>0</v>
      </c>
      <c r="E105" s="7">
        <v>0</v>
      </c>
      <c r="F105" s="7">
        <v>0</v>
      </c>
      <c r="G105" s="7">
        <v>0</v>
      </c>
      <c r="H105" s="7">
        <v>2250000</v>
      </c>
      <c r="I105" s="7">
        <v>0</v>
      </c>
      <c r="J105" s="7">
        <v>0</v>
      </c>
      <c r="K105" s="7">
        <v>0</v>
      </c>
      <c r="L105" s="7">
        <v>0</v>
      </c>
      <c r="M105" s="7">
        <v>0</v>
      </c>
      <c r="N105" s="7">
        <v>0</v>
      </c>
      <c r="O105" s="8">
        <v>0</v>
      </c>
      <c r="P105" s="7">
        <v>-962400</v>
      </c>
      <c r="Q105" s="7">
        <v>962400</v>
      </c>
      <c r="R105" s="7">
        <v>2250000</v>
      </c>
      <c r="S105" s="7" t="s">
        <v>27</v>
      </c>
    </row>
    <row r="106" spans="1:19" ht="15" customHeight="1" x14ac:dyDescent="0.25">
      <c r="A106" s="5" t="s">
        <v>178</v>
      </c>
      <c r="B106" s="5" t="s">
        <v>43</v>
      </c>
      <c r="C106" s="6">
        <v>2250000</v>
      </c>
      <c r="D106" s="7">
        <v>0</v>
      </c>
      <c r="E106" s="7">
        <v>0</v>
      </c>
      <c r="F106" s="7">
        <v>0</v>
      </c>
      <c r="G106" s="7">
        <v>0</v>
      </c>
      <c r="H106" s="7">
        <v>2250000</v>
      </c>
      <c r="I106" s="7">
        <v>0</v>
      </c>
      <c r="J106" s="7">
        <v>0</v>
      </c>
      <c r="K106" s="7">
        <v>0</v>
      </c>
      <c r="L106" s="7">
        <v>0</v>
      </c>
      <c r="M106" s="7">
        <v>0</v>
      </c>
      <c r="N106" s="7">
        <v>0</v>
      </c>
      <c r="O106" s="8">
        <v>0</v>
      </c>
      <c r="P106" s="7">
        <v>-962400</v>
      </c>
      <c r="Q106" s="7">
        <v>962400</v>
      </c>
      <c r="R106" s="7">
        <v>2250000</v>
      </c>
      <c r="S106" s="7" t="s">
        <v>27</v>
      </c>
    </row>
    <row r="107" spans="1:19" ht="15" customHeight="1" x14ac:dyDescent="0.25">
      <c r="A107" s="5" t="s">
        <v>179</v>
      </c>
      <c r="B107" s="5" t="s">
        <v>167</v>
      </c>
      <c r="C107" s="6">
        <v>2250000</v>
      </c>
      <c r="D107" s="7">
        <v>0</v>
      </c>
      <c r="E107" s="7">
        <v>0</v>
      </c>
      <c r="F107" s="7">
        <v>0</v>
      </c>
      <c r="G107" s="7">
        <v>0</v>
      </c>
      <c r="H107" s="7">
        <v>2250000</v>
      </c>
      <c r="I107" s="7">
        <v>0</v>
      </c>
      <c r="J107" s="7">
        <v>0</v>
      </c>
      <c r="K107" s="7">
        <v>0</v>
      </c>
      <c r="L107" s="7">
        <v>0</v>
      </c>
      <c r="M107" s="7">
        <v>0</v>
      </c>
      <c r="N107" s="7">
        <v>0</v>
      </c>
      <c r="O107" s="8">
        <v>0</v>
      </c>
      <c r="P107" s="7">
        <v>-962400</v>
      </c>
      <c r="Q107" s="7">
        <v>962400</v>
      </c>
      <c r="R107" s="7">
        <v>2250000</v>
      </c>
      <c r="S107" s="7" t="s">
        <v>46</v>
      </c>
    </row>
    <row r="108" spans="1:19" ht="15" customHeight="1" x14ac:dyDescent="0.25">
      <c r="A108" s="5" t="s">
        <v>180</v>
      </c>
      <c r="B108" s="5" t="s">
        <v>181</v>
      </c>
      <c r="C108" s="6">
        <v>1637220346</v>
      </c>
      <c r="D108" s="7">
        <v>5640923156.8599997</v>
      </c>
      <c r="E108" s="7">
        <v>0</v>
      </c>
      <c r="F108" s="7">
        <v>338568730.18000001</v>
      </c>
      <c r="G108" s="7">
        <v>1030599159.86</v>
      </c>
      <c r="H108" s="7">
        <v>6586113073.1800003</v>
      </c>
      <c r="I108" s="7">
        <v>0</v>
      </c>
      <c r="J108" s="7">
        <v>0</v>
      </c>
      <c r="K108" s="7">
        <v>4946216438.0699997</v>
      </c>
      <c r="L108" s="7">
        <v>-5385852833.7700005</v>
      </c>
      <c r="M108" s="7">
        <v>10332069271.84</v>
      </c>
      <c r="N108" s="7">
        <v>5150693467.1275997</v>
      </c>
      <c r="O108" s="8">
        <v>5181375804.7124004</v>
      </c>
      <c r="P108" s="7">
        <v>2375342288.21</v>
      </c>
      <c r="Q108" s="7">
        <v>2806033516.5023999</v>
      </c>
      <c r="R108" s="7">
        <v>1639896635.1099999</v>
      </c>
      <c r="S108" s="7" t="s">
        <v>27</v>
      </c>
    </row>
    <row r="109" spans="1:19" ht="15" customHeight="1" x14ac:dyDescent="0.25">
      <c r="A109" s="5" t="s">
        <v>182</v>
      </c>
      <c r="B109" s="5" t="s">
        <v>183</v>
      </c>
      <c r="C109" s="6">
        <v>908249902</v>
      </c>
      <c r="D109" s="7">
        <v>5640923156.8599997</v>
      </c>
      <c r="E109" s="7">
        <v>0</v>
      </c>
      <c r="F109" s="7">
        <v>184370481</v>
      </c>
      <c r="G109" s="7">
        <v>1030599159.86</v>
      </c>
      <c r="H109" s="7">
        <v>5702944380</v>
      </c>
      <c r="I109" s="7">
        <v>0</v>
      </c>
      <c r="J109" s="7">
        <v>0</v>
      </c>
      <c r="K109" s="7">
        <v>4899558168.9700003</v>
      </c>
      <c r="L109" s="7">
        <v>-5355451371.04</v>
      </c>
      <c r="M109" s="7">
        <v>10255009540.01</v>
      </c>
      <c r="N109" s="7">
        <v>5253756772.0875998</v>
      </c>
      <c r="O109" s="8">
        <v>5001252767.9224005</v>
      </c>
      <c r="P109" s="7">
        <v>2394004550.0100002</v>
      </c>
      <c r="Q109" s="7">
        <v>2607248217.9123998</v>
      </c>
      <c r="R109" s="7">
        <v>803386211.02999997</v>
      </c>
      <c r="S109" s="7" t="s">
        <v>27</v>
      </c>
    </row>
    <row r="110" spans="1:19" ht="15" customHeight="1" x14ac:dyDescent="0.25">
      <c r="A110" s="5" t="s">
        <v>184</v>
      </c>
      <c r="B110" s="5" t="s">
        <v>185</v>
      </c>
      <c r="C110" s="6">
        <v>418055621</v>
      </c>
      <c r="D110" s="7">
        <v>0</v>
      </c>
      <c r="E110" s="7">
        <v>0</v>
      </c>
      <c r="F110" s="7">
        <v>161074233.33000001</v>
      </c>
      <c r="G110" s="7">
        <v>0</v>
      </c>
      <c r="H110" s="7">
        <v>579129854.33000004</v>
      </c>
      <c r="I110" s="7">
        <v>0</v>
      </c>
      <c r="J110" s="7">
        <v>0</v>
      </c>
      <c r="K110" s="7">
        <v>140920476.55000001</v>
      </c>
      <c r="L110" s="7">
        <v>-7000000</v>
      </c>
      <c r="M110" s="7">
        <v>147920476.55000001</v>
      </c>
      <c r="N110" s="7">
        <v>-97029218.090000004</v>
      </c>
      <c r="O110" s="8">
        <v>244949694.63999999</v>
      </c>
      <c r="P110" s="7">
        <v>43766605.270000003</v>
      </c>
      <c r="Q110" s="7">
        <v>201183089.37</v>
      </c>
      <c r="R110" s="7">
        <v>438209377.77999997</v>
      </c>
      <c r="S110" s="7" t="s">
        <v>27</v>
      </c>
    </row>
    <row r="111" spans="1:19" ht="15" customHeight="1" x14ac:dyDescent="0.25">
      <c r="A111" s="5" t="s">
        <v>186</v>
      </c>
      <c r="B111" s="5" t="s">
        <v>187</v>
      </c>
      <c r="C111" s="6">
        <v>246210700</v>
      </c>
      <c r="D111" s="7">
        <v>0</v>
      </c>
      <c r="E111" s="7">
        <v>0</v>
      </c>
      <c r="F111" s="7">
        <v>91923233.329999998</v>
      </c>
      <c r="G111" s="7">
        <v>0</v>
      </c>
      <c r="H111" s="7">
        <v>338133933.32999998</v>
      </c>
      <c r="I111" s="7">
        <v>0</v>
      </c>
      <c r="J111" s="7">
        <v>0</v>
      </c>
      <c r="K111" s="7">
        <v>85030755.530000001</v>
      </c>
      <c r="L111" s="7">
        <v>-4500000</v>
      </c>
      <c r="M111" s="7">
        <v>89530755.530000001</v>
      </c>
      <c r="N111" s="7">
        <v>-35457190.57</v>
      </c>
      <c r="O111" s="8">
        <v>124987946.09999999</v>
      </c>
      <c r="P111" s="7">
        <v>8158154.1900000004</v>
      </c>
      <c r="Q111" s="7">
        <v>116829791.91</v>
      </c>
      <c r="R111" s="7">
        <v>253103177.80000001</v>
      </c>
      <c r="S111" s="7" t="s">
        <v>27</v>
      </c>
    </row>
    <row r="112" spans="1:19" ht="15" customHeight="1" x14ac:dyDescent="0.25">
      <c r="A112" s="5" t="s">
        <v>188</v>
      </c>
      <c r="B112" s="5" t="s">
        <v>43</v>
      </c>
      <c r="C112" s="6">
        <v>246210700</v>
      </c>
      <c r="D112" s="7">
        <v>0</v>
      </c>
      <c r="E112" s="7">
        <v>0</v>
      </c>
      <c r="F112" s="7">
        <v>91923233.329999998</v>
      </c>
      <c r="G112" s="7">
        <v>0</v>
      </c>
      <c r="H112" s="7">
        <v>338133933.32999998</v>
      </c>
      <c r="I112" s="7">
        <v>0</v>
      </c>
      <c r="J112" s="7">
        <v>0</v>
      </c>
      <c r="K112" s="7">
        <v>85030755.530000001</v>
      </c>
      <c r="L112" s="7">
        <v>-4500000</v>
      </c>
      <c r="M112" s="7">
        <v>89530755.530000001</v>
      </c>
      <c r="N112" s="7">
        <v>-35457190.57</v>
      </c>
      <c r="O112" s="8">
        <v>124987946.09999999</v>
      </c>
      <c r="P112" s="7">
        <v>8158154.1900000004</v>
      </c>
      <c r="Q112" s="7">
        <v>116829791.91</v>
      </c>
      <c r="R112" s="7">
        <v>253103177.80000001</v>
      </c>
      <c r="S112" s="7" t="s">
        <v>27</v>
      </c>
    </row>
    <row r="113" spans="1:19" ht="15" customHeight="1" x14ac:dyDescent="0.25">
      <c r="A113" s="5" t="s">
        <v>189</v>
      </c>
      <c r="B113" s="5" t="s">
        <v>162</v>
      </c>
      <c r="C113" s="6">
        <v>246210700</v>
      </c>
      <c r="D113" s="7">
        <v>0</v>
      </c>
      <c r="E113" s="7">
        <v>0</v>
      </c>
      <c r="F113" s="7">
        <v>91923233.329999998</v>
      </c>
      <c r="G113" s="7">
        <v>0</v>
      </c>
      <c r="H113" s="7">
        <v>338133933.32999998</v>
      </c>
      <c r="I113" s="7">
        <v>0</v>
      </c>
      <c r="J113" s="7">
        <v>0</v>
      </c>
      <c r="K113" s="7">
        <v>85030755.530000001</v>
      </c>
      <c r="L113" s="7">
        <v>-4500000</v>
      </c>
      <c r="M113" s="7">
        <v>89530755.530000001</v>
      </c>
      <c r="N113" s="7">
        <v>-35457190.57</v>
      </c>
      <c r="O113" s="8">
        <v>124987946.09999999</v>
      </c>
      <c r="P113" s="7">
        <v>8158154.1900000004</v>
      </c>
      <c r="Q113" s="7">
        <v>116829791.91</v>
      </c>
      <c r="R113" s="7">
        <v>253103177.80000001</v>
      </c>
      <c r="S113" s="7" t="s">
        <v>46</v>
      </c>
    </row>
    <row r="114" spans="1:19" ht="15" customHeight="1" x14ac:dyDescent="0.25">
      <c r="A114" s="5" t="s">
        <v>190</v>
      </c>
      <c r="B114" s="5" t="s">
        <v>191</v>
      </c>
      <c r="C114" s="6">
        <v>140000000</v>
      </c>
      <c r="D114" s="7">
        <v>0</v>
      </c>
      <c r="E114" s="7">
        <v>0</v>
      </c>
      <c r="F114" s="7">
        <v>69151000</v>
      </c>
      <c r="G114" s="7">
        <v>0</v>
      </c>
      <c r="H114" s="7">
        <v>209151000</v>
      </c>
      <c r="I114" s="7">
        <v>0</v>
      </c>
      <c r="J114" s="7">
        <v>0</v>
      </c>
      <c r="K114" s="7">
        <v>51469271.020000003</v>
      </c>
      <c r="L114" s="7">
        <v>-2500000</v>
      </c>
      <c r="M114" s="7">
        <v>53969271.020000003</v>
      </c>
      <c r="N114" s="7">
        <v>-39348027.520000003</v>
      </c>
      <c r="O114" s="8">
        <v>93317298.540000007</v>
      </c>
      <c r="P114" s="7">
        <v>9276001.0800000001</v>
      </c>
      <c r="Q114" s="7">
        <v>84041297.459999993</v>
      </c>
      <c r="R114" s="7">
        <v>157681728.97999999</v>
      </c>
      <c r="S114" s="7" t="s">
        <v>27</v>
      </c>
    </row>
    <row r="115" spans="1:19" ht="15" customHeight="1" x14ac:dyDescent="0.25">
      <c r="A115" s="5" t="s">
        <v>192</v>
      </c>
      <c r="B115" s="5" t="s">
        <v>43</v>
      </c>
      <c r="C115" s="6">
        <v>140000000</v>
      </c>
      <c r="D115" s="7">
        <v>0</v>
      </c>
      <c r="E115" s="7">
        <v>0</v>
      </c>
      <c r="F115" s="7">
        <v>69151000</v>
      </c>
      <c r="G115" s="7">
        <v>0</v>
      </c>
      <c r="H115" s="7">
        <v>209151000</v>
      </c>
      <c r="I115" s="7">
        <v>0</v>
      </c>
      <c r="J115" s="7">
        <v>0</v>
      </c>
      <c r="K115" s="7">
        <v>51469271.020000003</v>
      </c>
      <c r="L115" s="7">
        <v>-2500000</v>
      </c>
      <c r="M115" s="7">
        <v>53969271.020000003</v>
      </c>
      <c r="N115" s="7">
        <v>-39348027.520000003</v>
      </c>
      <c r="O115" s="8">
        <v>93317298.540000007</v>
      </c>
      <c r="P115" s="7">
        <v>9276001.0800000001</v>
      </c>
      <c r="Q115" s="7">
        <v>84041297.459999993</v>
      </c>
      <c r="R115" s="7">
        <v>157681728.97999999</v>
      </c>
      <c r="S115" s="7" t="s">
        <v>27</v>
      </c>
    </row>
    <row r="116" spans="1:19" ht="15" customHeight="1" x14ac:dyDescent="0.25">
      <c r="A116" s="5" t="s">
        <v>193</v>
      </c>
      <c r="B116" s="5" t="s">
        <v>167</v>
      </c>
      <c r="C116" s="6">
        <v>140000000</v>
      </c>
      <c r="D116" s="7">
        <v>0</v>
      </c>
      <c r="E116" s="7">
        <v>0</v>
      </c>
      <c r="F116" s="7">
        <v>69151000</v>
      </c>
      <c r="G116" s="7">
        <v>0</v>
      </c>
      <c r="H116" s="7">
        <v>209151000</v>
      </c>
      <c r="I116" s="7">
        <v>0</v>
      </c>
      <c r="J116" s="7">
        <v>0</v>
      </c>
      <c r="K116" s="7">
        <v>51469271.020000003</v>
      </c>
      <c r="L116" s="7">
        <v>-2500000</v>
      </c>
      <c r="M116" s="7">
        <v>53969271.020000003</v>
      </c>
      <c r="N116" s="7">
        <v>-39348027.520000003</v>
      </c>
      <c r="O116" s="8">
        <v>93317298.540000007</v>
      </c>
      <c r="P116" s="7">
        <v>9276001.0800000001</v>
      </c>
      <c r="Q116" s="7">
        <v>84041297.459999993</v>
      </c>
      <c r="R116" s="7">
        <v>157681728.97999999</v>
      </c>
      <c r="S116" s="7" t="s">
        <v>46</v>
      </c>
    </row>
    <row r="117" spans="1:19" ht="15" customHeight="1" x14ac:dyDescent="0.25">
      <c r="A117" s="5" t="s">
        <v>194</v>
      </c>
      <c r="B117" s="5" t="s">
        <v>195</v>
      </c>
      <c r="C117" s="6">
        <v>31844921</v>
      </c>
      <c r="D117" s="7">
        <v>0</v>
      </c>
      <c r="E117" s="7">
        <v>0</v>
      </c>
      <c r="F117" s="7">
        <v>0</v>
      </c>
      <c r="G117" s="7">
        <v>0</v>
      </c>
      <c r="H117" s="7">
        <v>31844921</v>
      </c>
      <c r="I117" s="7">
        <v>0</v>
      </c>
      <c r="J117" s="7">
        <v>0</v>
      </c>
      <c r="K117" s="7">
        <v>4420450</v>
      </c>
      <c r="L117" s="7">
        <v>0</v>
      </c>
      <c r="M117" s="7">
        <v>4420450</v>
      </c>
      <c r="N117" s="7">
        <v>-22224000</v>
      </c>
      <c r="O117" s="8">
        <v>26644450</v>
      </c>
      <c r="P117" s="7">
        <v>26332450</v>
      </c>
      <c r="Q117" s="7">
        <v>312000</v>
      </c>
      <c r="R117" s="7">
        <v>27424471</v>
      </c>
      <c r="S117" s="7" t="s">
        <v>27</v>
      </c>
    </row>
    <row r="118" spans="1:19" ht="15" customHeight="1" x14ac:dyDescent="0.25">
      <c r="A118" s="5" t="s">
        <v>196</v>
      </c>
      <c r="B118" s="5" t="s">
        <v>43</v>
      </c>
      <c r="C118" s="6">
        <v>31844921</v>
      </c>
      <c r="D118" s="7">
        <v>0</v>
      </c>
      <c r="E118" s="7">
        <v>0</v>
      </c>
      <c r="F118" s="7">
        <v>0</v>
      </c>
      <c r="G118" s="7">
        <v>0</v>
      </c>
      <c r="H118" s="7">
        <v>31844921</v>
      </c>
      <c r="I118" s="7">
        <v>0</v>
      </c>
      <c r="J118" s="7">
        <v>0</v>
      </c>
      <c r="K118" s="7">
        <v>4420450</v>
      </c>
      <c r="L118" s="7">
        <v>0</v>
      </c>
      <c r="M118" s="7">
        <v>4420450</v>
      </c>
      <c r="N118" s="7">
        <v>-22224000</v>
      </c>
      <c r="O118" s="8">
        <v>26644450</v>
      </c>
      <c r="P118" s="7">
        <v>26332450</v>
      </c>
      <c r="Q118" s="7">
        <v>312000</v>
      </c>
      <c r="R118" s="7">
        <v>27424471</v>
      </c>
      <c r="S118" s="7" t="s">
        <v>27</v>
      </c>
    </row>
    <row r="119" spans="1:19" ht="15" customHeight="1" x14ac:dyDescent="0.25">
      <c r="A119" s="5" t="s">
        <v>197</v>
      </c>
      <c r="B119" s="5" t="s">
        <v>45</v>
      </c>
      <c r="C119" s="6">
        <v>31844921</v>
      </c>
      <c r="D119" s="7">
        <v>0</v>
      </c>
      <c r="E119" s="7">
        <v>0</v>
      </c>
      <c r="F119" s="7">
        <v>0</v>
      </c>
      <c r="G119" s="7">
        <v>0</v>
      </c>
      <c r="H119" s="7">
        <v>31844921</v>
      </c>
      <c r="I119" s="7">
        <v>0</v>
      </c>
      <c r="J119" s="7">
        <v>0</v>
      </c>
      <c r="K119" s="7">
        <v>4420450</v>
      </c>
      <c r="L119" s="7">
        <v>0</v>
      </c>
      <c r="M119" s="7">
        <v>4420450</v>
      </c>
      <c r="N119" s="7">
        <v>-22224000</v>
      </c>
      <c r="O119" s="8">
        <v>26644450</v>
      </c>
      <c r="P119" s="7">
        <v>26332450</v>
      </c>
      <c r="Q119" s="7">
        <v>312000</v>
      </c>
      <c r="R119" s="7">
        <v>27424471</v>
      </c>
      <c r="S119" s="7" t="s">
        <v>46</v>
      </c>
    </row>
    <row r="120" spans="1:19" ht="15" customHeight="1" x14ac:dyDescent="0.25">
      <c r="A120" s="5" t="s">
        <v>198</v>
      </c>
      <c r="B120" s="5" t="s">
        <v>199</v>
      </c>
      <c r="C120" s="6">
        <v>490194281</v>
      </c>
      <c r="D120" s="7">
        <v>5640923156.8599997</v>
      </c>
      <c r="E120" s="7">
        <v>0</v>
      </c>
      <c r="F120" s="7">
        <v>23296247.670000002</v>
      </c>
      <c r="G120" s="7">
        <v>1030599159.86</v>
      </c>
      <c r="H120" s="7">
        <v>5123814525.6700001</v>
      </c>
      <c r="I120" s="7">
        <v>0</v>
      </c>
      <c r="J120" s="7">
        <v>0</v>
      </c>
      <c r="K120" s="7">
        <v>4758637692.4200001</v>
      </c>
      <c r="L120" s="7">
        <v>-5348451371.04</v>
      </c>
      <c r="M120" s="7">
        <v>10107089063.459999</v>
      </c>
      <c r="N120" s="7">
        <v>5350785990.1775999</v>
      </c>
      <c r="O120" s="8">
        <v>4756303073.2824001</v>
      </c>
      <c r="P120" s="7">
        <v>2350237944.7399998</v>
      </c>
      <c r="Q120" s="7">
        <v>2406065128.5423999</v>
      </c>
      <c r="R120" s="7">
        <v>365176833.25</v>
      </c>
      <c r="S120" s="7" t="s">
        <v>27</v>
      </c>
    </row>
    <row r="121" spans="1:19" ht="15" customHeight="1" x14ac:dyDescent="0.25">
      <c r="A121" s="5" t="s">
        <v>200</v>
      </c>
      <c r="B121" s="5" t="s">
        <v>201</v>
      </c>
      <c r="C121" s="6">
        <v>26885096</v>
      </c>
      <c r="D121" s="7">
        <v>0</v>
      </c>
      <c r="E121" s="7">
        <v>0</v>
      </c>
      <c r="F121" s="7">
        <v>14196197.67</v>
      </c>
      <c r="G121" s="7">
        <v>0</v>
      </c>
      <c r="H121" s="7">
        <v>41081293.670000002</v>
      </c>
      <c r="I121" s="7">
        <v>0</v>
      </c>
      <c r="J121" s="7">
        <v>0</v>
      </c>
      <c r="K121" s="7">
        <v>5269720.3499999996</v>
      </c>
      <c r="L121" s="7">
        <v>9.3132257461547996E-10</v>
      </c>
      <c r="M121" s="7">
        <v>5269720.3499999996</v>
      </c>
      <c r="N121" s="7">
        <v>-2633367.23</v>
      </c>
      <c r="O121" s="8">
        <v>7903087.5800000001</v>
      </c>
      <c r="P121" s="7">
        <v>-4158057.5</v>
      </c>
      <c r="Q121" s="7">
        <v>12061145.08</v>
      </c>
      <c r="R121" s="7">
        <v>35811573.32</v>
      </c>
      <c r="S121" s="7" t="s">
        <v>27</v>
      </c>
    </row>
    <row r="122" spans="1:19" ht="15" customHeight="1" x14ac:dyDescent="0.25">
      <c r="A122" s="5" t="s">
        <v>202</v>
      </c>
      <c r="B122" s="5" t="s">
        <v>43</v>
      </c>
      <c r="C122" s="6">
        <v>26885096</v>
      </c>
      <c r="D122" s="7">
        <v>0</v>
      </c>
      <c r="E122" s="7">
        <v>0</v>
      </c>
      <c r="F122" s="7">
        <v>14196197.67</v>
      </c>
      <c r="G122" s="7">
        <v>0</v>
      </c>
      <c r="H122" s="7">
        <v>41081293.670000002</v>
      </c>
      <c r="I122" s="7">
        <v>0</v>
      </c>
      <c r="J122" s="7">
        <v>0</v>
      </c>
      <c r="K122" s="7">
        <v>5269720.3499999996</v>
      </c>
      <c r="L122" s="7">
        <v>9.3132257461547996E-10</v>
      </c>
      <c r="M122" s="7">
        <v>5269720.3499999996</v>
      </c>
      <c r="N122" s="7">
        <v>-2633367.23</v>
      </c>
      <c r="O122" s="8">
        <v>7903087.5800000001</v>
      </c>
      <c r="P122" s="7">
        <v>-4158057.5</v>
      </c>
      <c r="Q122" s="7">
        <v>12061145.08</v>
      </c>
      <c r="R122" s="7">
        <v>35811573.32</v>
      </c>
      <c r="S122" s="7" t="s">
        <v>27</v>
      </c>
    </row>
    <row r="123" spans="1:19" ht="15" customHeight="1" x14ac:dyDescent="0.25">
      <c r="A123" s="5" t="s">
        <v>203</v>
      </c>
      <c r="B123" s="5" t="s">
        <v>162</v>
      </c>
      <c r="C123" s="6">
        <v>26885096</v>
      </c>
      <c r="D123" s="7">
        <v>0</v>
      </c>
      <c r="E123" s="7">
        <v>0</v>
      </c>
      <c r="F123" s="7">
        <v>14196197.67</v>
      </c>
      <c r="G123" s="7">
        <v>0</v>
      </c>
      <c r="H123" s="7">
        <v>41081293.670000002</v>
      </c>
      <c r="I123" s="7">
        <v>0</v>
      </c>
      <c r="J123" s="7">
        <v>0</v>
      </c>
      <c r="K123" s="7">
        <v>5269720.3499999996</v>
      </c>
      <c r="L123" s="7">
        <v>9.3132257461547996E-10</v>
      </c>
      <c r="M123" s="7">
        <v>5269720.3499999996</v>
      </c>
      <c r="N123" s="7">
        <v>-2633367.23</v>
      </c>
      <c r="O123" s="8">
        <v>7903087.5800000001</v>
      </c>
      <c r="P123" s="7">
        <v>-4158057.5</v>
      </c>
      <c r="Q123" s="7">
        <v>12061145.08</v>
      </c>
      <c r="R123" s="7">
        <v>35811573.32</v>
      </c>
      <c r="S123" s="7" t="s">
        <v>46</v>
      </c>
    </row>
    <row r="124" spans="1:19" ht="15" customHeight="1" x14ac:dyDescent="0.25">
      <c r="A124" s="5" t="s">
        <v>204</v>
      </c>
      <c r="B124" s="5" t="s">
        <v>205</v>
      </c>
      <c r="C124" s="6">
        <v>18320800</v>
      </c>
      <c r="D124" s="7">
        <v>0</v>
      </c>
      <c r="E124" s="7">
        <v>0</v>
      </c>
      <c r="F124" s="7">
        <v>9100050</v>
      </c>
      <c r="G124" s="7">
        <v>0</v>
      </c>
      <c r="H124" s="7">
        <v>27420850</v>
      </c>
      <c r="I124" s="7">
        <v>0</v>
      </c>
      <c r="J124" s="7">
        <v>0</v>
      </c>
      <c r="K124" s="7">
        <v>1443924.71</v>
      </c>
      <c r="L124" s="7">
        <v>-4.6566128730773998E-10</v>
      </c>
      <c r="M124" s="7">
        <v>1443924.71</v>
      </c>
      <c r="N124" s="7">
        <v>-1988499.8</v>
      </c>
      <c r="O124" s="8">
        <v>3432424.51</v>
      </c>
      <c r="P124" s="7">
        <v>-6475439.3300000001</v>
      </c>
      <c r="Q124" s="7">
        <v>9907863.8399999999</v>
      </c>
      <c r="R124" s="7">
        <v>25976925.289999999</v>
      </c>
      <c r="S124" s="7" t="s">
        <v>27</v>
      </c>
    </row>
    <row r="125" spans="1:19" ht="15" customHeight="1" x14ac:dyDescent="0.25">
      <c r="A125" s="5" t="s">
        <v>206</v>
      </c>
      <c r="B125" s="5" t="s">
        <v>43</v>
      </c>
      <c r="C125" s="6">
        <v>18320800</v>
      </c>
      <c r="D125" s="7">
        <v>0</v>
      </c>
      <c r="E125" s="7">
        <v>0</v>
      </c>
      <c r="F125" s="7">
        <v>9100050</v>
      </c>
      <c r="G125" s="7">
        <v>0</v>
      </c>
      <c r="H125" s="7">
        <v>27420850</v>
      </c>
      <c r="I125" s="7">
        <v>0</v>
      </c>
      <c r="J125" s="7">
        <v>0</v>
      </c>
      <c r="K125" s="7">
        <v>1443924.71</v>
      </c>
      <c r="L125" s="7">
        <v>-4.6566128730773998E-10</v>
      </c>
      <c r="M125" s="7">
        <v>1443924.71</v>
      </c>
      <c r="N125" s="7">
        <v>-1988499.8</v>
      </c>
      <c r="O125" s="8">
        <v>3432424.51</v>
      </c>
      <c r="P125" s="7">
        <v>-6475439.3300000001</v>
      </c>
      <c r="Q125" s="7">
        <v>9907863.8399999999</v>
      </c>
      <c r="R125" s="7">
        <v>25976925.289999999</v>
      </c>
      <c r="S125" s="7" t="s">
        <v>27</v>
      </c>
    </row>
    <row r="126" spans="1:19" ht="15" customHeight="1" x14ac:dyDescent="0.25">
      <c r="A126" s="5" t="s">
        <v>207</v>
      </c>
      <c r="B126" s="5" t="s">
        <v>167</v>
      </c>
      <c r="C126" s="6">
        <v>18320800</v>
      </c>
      <c r="D126" s="7">
        <v>0</v>
      </c>
      <c r="E126" s="7">
        <v>0</v>
      </c>
      <c r="F126" s="7">
        <v>9100050</v>
      </c>
      <c r="G126" s="7">
        <v>0</v>
      </c>
      <c r="H126" s="7">
        <v>27420850</v>
      </c>
      <c r="I126" s="7">
        <v>0</v>
      </c>
      <c r="J126" s="7">
        <v>0</v>
      </c>
      <c r="K126" s="7">
        <v>1443924.71</v>
      </c>
      <c r="L126" s="7">
        <v>-4.6566128730773998E-10</v>
      </c>
      <c r="M126" s="7">
        <v>1443924.71</v>
      </c>
      <c r="N126" s="7">
        <v>-1988499.8</v>
      </c>
      <c r="O126" s="8">
        <v>3432424.51</v>
      </c>
      <c r="P126" s="7">
        <v>-6475439.3300000001</v>
      </c>
      <c r="Q126" s="7">
        <v>9907863.8399999999</v>
      </c>
      <c r="R126" s="7">
        <v>25976925.289999999</v>
      </c>
      <c r="S126" s="7" t="s">
        <v>46</v>
      </c>
    </row>
    <row r="127" spans="1:19" ht="15" customHeight="1" x14ac:dyDescent="0.25">
      <c r="A127" s="5" t="s">
        <v>208</v>
      </c>
      <c r="B127" s="5" t="s">
        <v>209</v>
      </c>
      <c r="C127" s="6">
        <v>18112601</v>
      </c>
      <c r="D127" s="7">
        <v>0</v>
      </c>
      <c r="E127" s="7">
        <v>0</v>
      </c>
      <c r="F127" s="7">
        <v>0</v>
      </c>
      <c r="G127" s="7">
        <v>0</v>
      </c>
      <c r="H127" s="7">
        <v>18112601</v>
      </c>
      <c r="I127" s="7">
        <v>0</v>
      </c>
      <c r="J127" s="7">
        <v>0</v>
      </c>
      <c r="K127" s="7">
        <v>0</v>
      </c>
      <c r="L127" s="7">
        <v>5.8207660913467E-11</v>
      </c>
      <c r="M127" s="7">
        <v>-5.8207660913467E-11</v>
      </c>
      <c r="N127" s="7">
        <v>-5.8207660913467E-11</v>
      </c>
      <c r="O127" s="8">
        <v>0</v>
      </c>
      <c r="P127" s="7">
        <v>-7486370.5099999998</v>
      </c>
      <c r="Q127" s="7">
        <v>7486370.5099999998</v>
      </c>
      <c r="R127" s="7">
        <v>18112601</v>
      </c>
      <c r="S127" s="7" t="s">
        <v>27</v>
      </c>
    </row>
    <row r="128" spans="1:19" ht="15" customHeight="1" x14ac:dyDescent="0.25">
      <c r="A128" s="5" t="s">
        <v>210</v>
      </c>
      <c r="B128" s="5" t="s">
        <v>43</v>
      </c>
      <c r="C128" s="6">
        <v>18112601</v>
      </c>
      <c r="D128" s="7">
        <v>0</v>
      </c>
      <c r="E128" s="7">
        <v>0</v>
      </c>
      <c r="F128" s="7">
        <v>0</v>
      </c>
      <c r="G128" s="7">
        <v>0</v>
      </c>
      <c r="H128" s="7">
        <v>18112601</v>
      </c>
      <c r="I128" s="7">
        <v>0</v>
      </c>
      <c r="J128" s="7">
        <v>0</v>
      </c>
      <c r="K128" s="7">
        <v>0</v>
      </c>
      <c r="L128" s="7">
        <v>5.8207660913467E-11</v>
      </c>
      <c r="M128" s="7">
        <v>-5.8207660913467E-11</v>
      </c>
      <c r="N128" s="7">
        <v>-5.8207660913467E-11</v>
      </c>
      <c r="O128" s="8">
        <v>0</v>
      </c>
      <c r="P128" s="7">
        <v>-7486370.5099999998</v>
      </c>
      <c r="Q128" s="7">
        <v>7486370.5099999998</v>
      </c>
      <c r="R128" s="7">
        <v>18112601</v>
      </c>
      <c r="S128" s="7" t="s">
        <v>27</v>
      </c>
    </row>
    <row r="129" spans="1:19" ht="15" customHeight="1" x14ac:dyDescent="0.25">
      <c r="A129" s="5" t="s">
        <v>211</v>
      </c>
      <c r="B129" s="5" t="s">
        <v>162</v>
      </c>
      <c r="C129" s="6">
        <v>18112601</v>
      </c>
      <c r="D129" s="7">
        <v>0</v>
      </c>
      <c r="E129" s="7">
        <v>0</v>
      </c>
      <c r="F129" s="7">
        <v>0</v>
      </c>
      <c r="G129" s="7">
        <v>0</v>
      </c>
      <c r="H129" s="7">
        <v>18112601</v>
      </c>
      <c r="I129" s="7">
        <v>0</v>
      </c>
      <c r="J129" s="7">
        <v>0</v>
      </c>
      <c r="K129" s="7">
        <v>0</v>
      </c>
      <c r="L129" s="7">
        <v>5.8207660913467E-11</v>
      </c>
      <c r="M129" s="7">
        <v>-5.8207660913467E-11</v>
      </c>
      <c r="N129" s="7">
        <v>-5.8207660913467E-11</v>
      </c>
      <c r="O129" s="8">
        <v>0</v>
      </c>
      <c r="P129" s="7">
        <v>-7486370.5099999998</v>
      </c>
      <c r="Q129" s="7">
        <v>7486370.5099999998</v>
      </c>
      <c r="R129" s="7">
        <v>18112601</v>
      </c>
      <c r="S129" s="7" t="s">
        <v>46</v>
      </c>
    </row>
    <row r="130" spans="1:19" ht="15" customHeight="1" x14ac:dyDescent="0.25">
      <c r="A130" s="5" t="s">
        <v>212</v>
      </c>
      <c r="B130" s="5" t="s">
        <v>213</v>
      </c>
      <c r="C130" s="6">
        <v>5670900</v>
      </c>
      <c r="D130" s="7">
        <v>0</v>
      </c>
      <c r="E130" s="7">
        <v>0</v>
      </c>
      <c r="F130" s="7">
        <v>0</v>
      </c>
      <c r="G130" s="7">
        <v>0</v>
      </c>
      <c r="H130" s="7">
        <v>5670900</v>
      </c>
      <c r="I130" s="7">
        <v>0</v>
      </c>
      <c r="J130" s="7">
        <v>0</v>
      </c>
      <c r="K130" s="7">
        <v>-661912.81999999995</v>
      </c>
      <c r="L130" s="7">
        <v>0</v>
      </c>
      <c r="M130" s="7">
        <v>-661912.81999999995</v>
      </c>
      <c r="N130" s="7">
        <v>-3371071.17</v>
      </c>
      <c r="O130" s="8">
        <v>2709158.35</v>
      </c>
      <c r="P130" s="7">
        <v>1157650.22</v>
      </c>
      <c r="Q130" s="7">
        <v>1551508.13</v>
      </c>
      <c r="R130" s="7">
        <v>6332812.8200000003</v>
      </c>
      <c r="S130" s="7" t="s">
        <v>27</v>
      </c>
    </row>
    <row r="131" spans="1:19" ht="15" customHeight="1" x14ac:dyDescent="0.25">
      <c r="A131" s="5" t="s">
        <v>214</v>
      </c>
      <c r="B131" s="5" t="s">
        <v>43</v>
      </c>
      <c r="C131" s="6">
        <v>5670900</v>
      </c>
      <c r="D131" s="7">
        <v>0</v>
      </c>
      <c r="E131" s="7">
        <v>0</v>
      </c>
      <c r="F131" s="7">
        <v>0</v>
      </c>
      <c r="G131" s="7">
        <v>0</v>
      </c>
      <c r="H131" s="7">
        <v>5670900</v>
      </c>
      <c r="I131" s="7">
        <v>0</v>
      </c>
      <c r="J131" s="7">
        <v>0</v>
      </c>
      <c r="K131" s="7">
        <v>-661912.81999999995</v>
      </c>
      <c r="L131" s="7">
        <v>0</v>
      </c>
      <c r="M131" s="7">
        <v>-661912.81999999995</v>
      </c>
      <c r="N131" s="7">
        <v>-3371071.17</v>
      </c>
      <c r="O131" s="8">
        <v>2709158.35</v>
      </c>
      <c r="P131" s="7">
        <v>1157650.22</v>
      </c>
      <c r="Q131" s="7">
        <v>1551508.13</v>
      </c>
      <c r="R131" s="7">
        <v>6332812.8200000003</v>
      </c>
      <c r="S131" s="7" t="s">
        <v>27</v>
      </c>
    </row>
    <row r="132" spans="1:19" ht="15" customHeight="1" x14ac:dyDescent="0.25">
      <c r="A132" s="5" t="s">
        <v>215</v>
      </c>
      <c r="B132" s="5" t="s">
        <v>167</v>
      </c>
      <c r="C132" s="6">
        <v>5670900</v>
      </c>
      <c r="D132" s="7">
        <v>0</v>
      </c>
      <c r="E132" s="7">
        <v>0</v>
      </c>
      <c r="F132" s="7">
        <v>0</v>
      </c>
      <c r="G132" s="7">
        <v>0</v>
      </c>
      <c r="H132" s="7">
        <v>5670900</v>
      </c>
      <c r="I132" s="7">
        <v>0</v>
      </c>
      <c r="J132" s="7">
        <v>0</v>
      </c>
      <c r="K132" s="7">
        <v>-661912.81999999995</v>
      </c>
      <c r="L132" s="7">
        <v>0</v>
      </c>
      <c r="M132" s="7">
        <v>-661912.81999999995</v>
      </c>
      <c r="N132" s="7">
        <v>-3371071.17</v>
      </c>
      <c r="O132" s="8">
        <v>2709158.35</v>
      </c>
      <c r="P132" s="7">
        <v>1157650.22</v>
      </c>
      <c r="Q132" s="7">
        <v>1551508.13</v>
      </c>
      <c r="R132" s="7">
        <v>6332812.8200000003</v>
      </c>
      <c r="S132" s="7" t="s">
        <v>46</v>
      </c>
    </row>
    <row r="133" spans="1:19" ht="15" customHeight="1" x14ac:dyDescent="0.25">
      <c r="A133" s="5" t="s">
        <v>216</v>
      </c>
      <c r="B133" s="5" t="s">
        <v>217</v>
      </c>
      <c r="C133" s="6">
        <v>65316548</v>
      </c>
      <c r="D133" s="7">
        <v>0</v>
      </c>
      <c r="E133" s="7">
        <v>0</v>
      </c>
      <c r="F133" s="7">
        <v>0</v>
      </c>
      <c r="G133" s="7">
        <v>0</v>
      </c>
      <c r="H133" s="7">
        <v>65316548</v>
      </c>
      <c r="I133" s="7">
        <v>0</v>
      </c>
      <c r="J133" s="7">
        <v>0</v>
      </c>
      <c r="K133" s="7">
        <v>-996932.55</v>
      </c>
      <c r="L133" s="7">
        <v>-5409700</v>
      </c>
      <c r="M133" s="7">
        <v>4412767.45</v>
      </c>
      <c r="N133" s="7">
        <v>-5389905.2199999997</v>
      </c>
      <c r="O133" s="8">
        <v>9802672.6699999999</v>
      </c>
      <c r="P133" s="7">
        <v>-502463.52</v>
      </c>
      <c r="Q133" s="7">
        <v>10305136.189999999</v>
      </c>
      <c r="R133" s="7">
        <v>66313480.549999997</v>
      </c>
      <c r="S133" s="7" t="s">
        <v>27</v>
      </c>
    </row>
    <row r="134" spans="1:19" ht="15" customHeight="1" x14ac:dyDescent="0.25">
      <c r="A134" s="5" t="s">
        <v>218</v>
      </c>
      <c r="B134" s="5" t="s">
        <v>43</v>
      </c>
      <c r="C134" s="6">
        <v>65316548</v>
      </c>
      <c r="D134" s="7">
        <v>0</v>
      </c>
      <c r="E134" s="7">
        <v>0</v>
      </c>
      <c r="F134" s="7">
        <v>0</v>
      </c>
      <c r="G134" s="7">
        <v>0</v>
      </c>
      <c r="H134" s="7">
        <v>65316548</v>
      </c>
      <c r="I134" s="7">
        <v>0</v>
      </c>
      <c r="J134" s="7">
        <v>0</v>
      </c>
      <c r="K134" s="7">
        <v>-996932.55</v>
      </c>
      <c r="L134" s="7">
        <v>-5409700</v>
      </c>
      <c r="M134" s="7">
        <v>4412767.45</v>
      </c>
      <c r="N134" s="7">
        <v>-5389905.2199999997</v>
      </c>
      <c r="O134" s="8">
        <v>9802672.6699999999</v>
      </c>
      <c r="P134" s="7">
        <v>-502463.52</v>
      </c>
      <c r="Q134" s="7">
        <v>10305136.189999999</v>
      </c>
      <c r="R134" s="7">
        <v>66313480.549999997</v>
      </c>
      <c r="S134" s="7" t="s">
        <v>27</v>
      </c>
    </row>
    <row r="135" spans="1:19" ht="15" customHeight="1" x14ac:dyDescent="0.25">
      <c r="A135" s="5" t="s">
        <v>219</v>
      </c>
      <c r="B135" s="5" t="s">
        <v>162</v>
      </c>
      <c r="C135" s="6">
        <v>65316548</v>
      </c>
      <c r="D135" s="7">
        <v>0</v>
      </c>
      <c r="E135" s="7">
        <v>0</v>
      </c>
      <c r="F135" s="7">
        <v>0</v>
      </c>
      <c r="G135" s="7">
        <v>0</v>
      </c>
      <c r="H135" s="7">
        <v>65316548</v>
      </c>
      <c r="I135" s="7">
        <v>0</v>
      </c>
      <c r="J135" s="7">
        <v>0</v>
      </c>
      <c r="K135" s="7">
        <v>-996932.55</v>
      </c>
      <c r="L135" s="7">
        <v>-5409700</v>
      </c>
      <c r="M135" s="7">
        <v>4412767.45</v>
      </c>
      <c r="N135" s="7">
        <v>-5389905.2199999997</v>
      </c>
      <c r="O135" s="8">
        <v>9802672.6699999999</v>
      </c>
      <c r="P135" s="7">
        <v>-502463.52</v>
      </c>
      <c r="Q135" s="7">
        <v>10305136.189999999</v>
      </c>
      <c r="R135" s="7">
        <v>66313480.549999997</v>
      </c>
      <c r="S135" s="7" t="s">
        <v>46</v>
      </c>
    </row>
    <row r="136" spans="1:19" ht="15" customHeight="1" x14ac:dyDescent="0.25">
      <c r="A136" s="5" t="s">
        <v>220</v>
      </c>
      <c r="B136" s="5" t="s">
        <v>221</v>
      </c>
      <c r="C136" s="6">
        <v>35000000</v>
      </c>
      <c r="D136" s="7">
        <v>0</v>
      </c>
      <c r="E136" s="7">
        <v>0</v>
      </c>
      <c r="F136" s="7">
        <v>0</v>
      </c>
      <c r="G136" s="7">
        <v>0</v>
      </c>
      <c r="H136" s="7">
        <v>35000000</v>
      </c>
      <c r="I136" s="7">
        <v>0</v>
      </c>
      <c r="J136" s="7">
        <v>0</v>
      </c>
      <c r="K136" s="7">
        <v>-394964.27</v>
      </c>
      <c r="L136" s="7">
        <v>-198000</v>
      </c>
      <c r="M136" s="7">
        <v>-196964.27</v>
      </c>
      <c r="N136" s="7">
        <v>-5722096.2699999996</v>
      </c>
      <c r="O136" s="8">
        <v>5525132</v>
      </c>
      <c r="P136" s="7">
        <v>5225132</v>
      </c>
      <c r="Q136" s="7">
        <v>300000</v>
      </c>
      <c r="R136" s="7">
        <v>35394964.270000003</v>
      </c>
      <c r="S136" s="7" t="s">
        <v>27</v>
      </c>
    </row>
    <row r="137" spans="1:19" ht="15" customHeight="1" x14ac:dyDescent="0.25">
      <c r="A137" s="5" t="s">
        <v>222</v>
      </c>
      <c r="B137" s="5" t="s">
        <v>43</v>
      </c>
      <c r="C137" s="6">
        <v>35000000</v>
      </c>
      <c r="D137" s="7">
        <v>0</v>
      </c>
      <c r="E137" s="7">
        <v>0</v>
      </c>
      <c r="F137" s="7">
        <v>0</v>
      </c>
      <c r="G137" s="7">
        <v>0</v>
      </c>
      <c r="H137" s="7">
        <v>35000000</v>
      </c>
      <c r="I137" s="7">
        <v>0</v>
      </c>
      <c r="J137" s="7">
        <v>0</v>
      </c>
      <c r="K137" s="7">
        <v>-394964.27</v>
      </c>
      <c r="L137" s="7">
        <v>-198000</v>
      </c>
      <c r="M137" s="7">
        <v>-196964.27</v>
      </c>
      <c r="N137" s="7">
        <v>-5722096.2699999996</v>
      </c>
      <c r="O137" s="8">
        <v>5525132</v>
      </c>
      <c r="P137" s="7">
        <v>5225132</v>
      </c>
      <c r="Q137" s="7">
        <v>300000</v>
      </c>
      <c r="R137" s="7">
        <v>35394964.270000003</v>
      </c>
      <c r="S137" s="7" t="s">
        <v>27</v>
      </c>
    </row>
    <row r="138" spans="1:19" ht="15" customHeight="1" x14ac:dyDescent="0.25">
      <c r="A138" s="5" t="s">
        <v>223</v>
      </c>
      <c r="B138" s="5" t="s">
        <v>167</v>
      </c>
      <c r="C138" s="6">
        <v>35000000</v>
      </c>
      <c r="D138" s="7">
        <v>0</v>
      </c>
      <c r="E138" s="7">
        <v>0</v>
      </c>
      <c r="F138" s="7">
        <v>0</v>
      </c>
      <c r="G138" s="7">
        <v>0</v>
      </c>
      <c r="H138" s="7">
        <v>35000000</v>
      </c>
      <c r="I138" s="7">
        <v>0</v>
      </c>
      <c r="J138" s="7">
        <v>0</v>
      </c>
      <c r="K138" s="7">
        <v>-394964.27</v>
      </c>
      <c r="L138" s="7">
        <v>-198000</v>
      </c>
      <c r="M138" s="7">
        <v>-196964.27</v>
      </c>
      <c r="N138" s="7">
        <v>-5722096.2699999996</v>
      </c>
      <c r="O138" s="8">
        <v>5525132</v>
      </c>
      <c r="P138" s="7">
        <v>5225132</v>
      </c>
      <c r="Q138" s="7">
        <v>300000</v>
      </c>
      <c r="R138" s="7">
        <v>35394964.270000003</v>
      </c>
      <c r="S138" s="7" t="s">
        <v>46</v>
      </c>
    </row>
    <row r="139" spans="1:19" ht="15" customHeight="1" x14ac:dyDescent="0.25">
      <c r="A139" s="5" t="s">
        <v>224</v>
      </c>
      <c r="B139" s="5" t="s">
        <v>225</v>
      </c>
      <c r="C139" s="6">
        <v>6700000</v>
      </c>
      <c r="D139" s="7">
        <v>0</v>
      </c>
      <c r="E139" s="7">
        <v>0</v>
      </c>
      <c r="F139" s="7">
        <v>0</v>
      </c>
      <c r="G139" s="7">
        <v>0</v>
      </c>
      <c r="H139" s="7">
        <v>6700000</v>
      </c>
      <c r="I139" s="7">
        <v>0</v>
      </c>
      <c r="J139" s="7">
        <v>0</v>
      </c>
      <c r="K139" s="7">
        <v>639200</v>
      </c>
      <c r="L139" s="7">
        <v>0</v>
      </c>
      <c r="M139" s="7">
        <v>639200</v>
      </c>
      <c r="N139" s="7">
        <v>-264000</v>
      </c>
      <c r="O139" s="8">
        <v>903200</v>
      </c>
      <c r="P139" s="7">
        <v>-3005981</v>
      </c>
      <c r="Q139" s="7">
        <v>3909181</v>
      </c>
      <c r="R139" s="7">
        <v>6060800</v>
      </c>
      <c r="S139" s="7" t="s">
        <v>27</v>
      </c>
    </row>
    <row r="140" spans="1:19" ht="15" customHeight="1" x14ac:dyDescent="0.25">
      <c r="A140" s="5" t="s">
        <v>226</v>
      </c>
      <c r="B140" s="5" t="s">
        <v>43</v>
      </c>
      <c r="C140" s="6">
        <v>6700000</v>
      </c>
      <c r="D140" s="7">
        <v>0</v>
      </c>
      <c r="E140" s="7">
        <v>0</v>
      </c>
      <c r="F140" s="7">
        <v>0</v>
      </c>
      <c r="G140" s="7">
        <v>0</v>
      </c>
      <c r="H140" s="7">
        <v>6700000</v>
      </c>
      <c r="I140" s="7">
        <v>0</v>
      </c>
      <c r="J140" s="7">
        <v>0</v>
      </c>
      <c r="K140" s="7">
        <v>639200</v>
      </c>
      <c r="L140" s="7">
        <v>0</v>
      </c>
      <c r="M140" s="7">
        <v>639200</v>
      </c>
      <c r="N140" s="7">
        <v>-264000</v>
      </c>
      <c r="O140" s="8">
        <v>903200</v>
      </c>
      <c r="P140" s="7">
        <v>-3005981</v>
      </c>
      <c r="Q140" s="7">
        <v>3909181</v>
      </c>
      <c r="R140" s="7">
        <v>6060800</v>
      </c>
      <c r="S140" s="7" t="s">
        <v>27</v>
      </c>
    </row>
    <row r="141" spans="1:19" ht="15" customHeight="1" x14ac:dyDescent="0.25">
      <c r="A141" s="5" t="s">
        <v>227</v>
      </c>
      <c r="B141" s="5" t="s">
        <v>162</v>
      </c>
      <c r="C141" s="6">
        <v>6700000</v>
      </c>
      <c r="D141" s="7">
        <v>0</v>
      </c>
      <c r="E141" s="7">
        <v>0</v>
      </c>
      <c r="F141" s="7">
        <v>0</v>
      </c>
      <c r="G141" s="7">
        <v>0</v>
      </c>
      <c r="H141" s="7">
        <v>6700000</v>
      </c>
      <c r="I141" s="7">
        <v>0</v>
      </c>
      <c r="J141" s="7">
        <v>0</v>
      </c>
      <c r="K141" s="7">
        <v>639200</v>
      </c>
      <c r="L141" s="7">
        <v>0</v>
      </c>
      <c r="M141" s="7">
        <v>639200</v>
      </c>
      <c r="N141" s="7">
        <v>-264000</v>
      </c>
      <c r="O141" s="8">
        <v>903200</v>
      </c>
      <c r="P141" s="7">
        <v>-3005981</v>
      </c>
      <c r="Q141" s="7">
        <v>3909181</v>
      </c>
      <c r="R141" s="7">
        <v>6060800</v>
      </c>
      <c r="S141" s="7" t="s">
        <v>46</v>
      </c>
    </row>
    <row r="142" spans="1:19" ht="15" customHeight="1" x14ac:dyDescent="0.25">
      <c r="A142" s="5" t="s">
        <v>228</v>
      </c>
      <c r="B142" s="5" t="s">
        <v>229</v>
      </c>
      <c r="C142" s="6">
        <v>3000000</v>
      </c>
      <c r="D142" s="7">
        <v>0</v>
      </c>
      <c r="E142" s="7">
        <v>0</v>
      </c>
      <c r="F142" s="7">
        <v>0</v>
      </c>
      <c r="G142" s="7">
        <v>0</v>
      </c>
      <c r="H142" s="7">
        <v>3000000</v>
      </c>
      <c r="I142" s="7">
        <v>0</v>
      </c>
      <c r="J142" s="7">
        <v>0</v>
      </c>
      <c r="K142" s="7">
        <v>-203936</v>
      </c>
      <c r="L142" s="7">
        <v>0</v>
      </c>
      <c r="M142" s="7">
        <v>-203936</v>
      </c>
      <c r="N142" s="7">
        <v>-203936</v>
      </c>
      <c r="O142" s="8">
        <v>0</v>
      </c>
      <c r="P142" s="7">
        <v>-1196064</v>
      </c>
      <c r="Q142" s="7">
        <v>1196064</v>
      </c>
      <c r="R142" s="7">
        <v>3203936</v>
      </c>
      <c r="S142" s="7" t="s">
        <v>27</v>
      </c>
    </row>
    <row r="143" spans="1:19" ht="15" customHeight="1" x14ac:dyDescent="0.25">
      <c r="A143" s="5" t="s">
        <v>230</v>
      </c>
      <c r="B143" s="5" t="s">
        <v>43</v>
      </c>
      <c r="C143" s="6">
        <v>3000000</v>
      </c>
      <c r="D143" s="7">
        <v>0</v>
      </c>
      <c r="E143" s="7">
        <v>0</v>
      </c>
      <c r="F143" s="7">
        <v>0</v>
      </c>
      <c r="G143" s="7">
        <v>0</v>
      </c>
      <c r="H143" s="7">
        <v>3000000</v>
      </c>
      <c r="I143" s="7">
        <v>0</v>
      </c>
      <c r="J143" s="7">
        <v>0</v>
      </c>
      <c r="K143" s="7">
        <v>-203936</v>
      </c>
      <c r="L143" s="7">
        <v>0</v>
      </c>
      <c r="M143" s="7">
        <v>-203936</v>
      </c>
      <c r="N143" s="7">
        <v>-203936</v>
      </c>
      <c r="O143" s="8">
        <v>0</v>
      </c>
      <c r="P143" s="7">
        <v>-1196064</v>
      </c>
      <c r="Q143" s="7">
        <v>1196064</v>
      </c>
      <c r="R143" s="7">
        <v>3203936</v>
      </c>
      <c r="S143" s="7" t="s">
        <v>27</v>
      </c>
    </row>
    <row r="144" spans="1:19" ht="15" customHeight="1" x14ac:dyDescent="0.25">
      <c r="A144" s="5" t="s">
        <v>231</v>
      </c>
      <c r="B144" s="5" t="s">
        <v>167</v>
      </c>
      <c r="C144" s="6">
        <v>3000000</v>
      </c>
      <c r="D144" s="7">
        <v>0</v>
      </c>
      <c r="E144" s="7">
        <v>0</v>
      </c>
      <c r="F144" s="7">
        <v>0</v>
      </c>
      <c r="G144" s="7">
        <v>0</v>
      </c>
      <c r="H144" s="7">
        <v>3000000</v>
      </c>
      <c r="I144" s="7">
        <v>0</v>
      </c>
      <c r="J144" s="7">
        <v>0</v>
      </c>
      <c r="K144" s="7">
        <v>-203936</v>
      </c>
      <c r="L144" s="7">
        <v>0</v>
      </c>
      <c r="M144" s="7">
        <v>-203936</v>
      </c>
      <c r="N144" s="7">
        <v>-203936</v>
      </c>
      <c r="O144" s="8">
        <v>0</v>
      </c>
      <c r="P144" s="7">
        <v>-1196064</v>
      </c>
      <c r="Q144" s="7">
        <v>1196064</v>
      </c>
      <c r="R144" s="7">
        <v>3203936</v>
      </c>
      <c r="S144" s="7" t="s">
        <v>46</v>
      </c>
    </row>
    <row r="145" spans="1:19" ht="15" customHeight="1" x14ac:dyDescent="0.25">
      <c r="A145" s="5" t="s">
        <v>232</v>
      </c>
      <c r="B145" s="5" t="s">
        <v>233</v>
      </c>
      <c r="C145" s="6">
        <v>311188336</v>
      </c>
      <c r="D145" s="7">
        <v>0</v>
      </c>
      <c r="E145" s="7">
        <v>0</v>
      </c>
      <c r="F145" s="7">
        <v>0</v>
      </c>
      <c r="G145" s="7">
        <v>0</v>
      </c>
      <c r="H145" s="7">
        <v>311188336</v>
      </c>
      <c r="I145" s="7">
        <v>0</v>
      </c>
      <c r="J145" s="7">
        <v>0</v>
      </c>
      <c r="K145" s="7">
        <v>143218596</v>
      </c>
      <c r="L145" s="7">
        <v>0</v>
      </c>
      <c r="M145" s="7">
        <v>143218596</v>
      </c>
      <c r="N145" s="7">
        <v>25765614</v>
      </c>
      <c r="O145" s="8">
        <v>117452982</v>
      </c>
      <c r="P145" s="7">
        <v>81722982</v>
      </c>
      <c r="Q145" s="7">
        <v>35730000</v>
      </c>
      <c r="R145" s="7">
        <v>167969740</v>
      </c>
      <c r="S145" s="7" t="s">
        <v>27</v>
      </c>
    </row>
    <row r="146" spans="1:19" ht="15" customHeight="1" x14ac:dyDescent="0.25">
      <c r="A146" s="5" t="s">
        <v>234</v>
      </c>
      <c r="B146" s="5" t="s">
        <v>43</v>
      </c>
      <c r="C146" s="6">
        <v>311188336</v>
      </c>
      <c r="D146" s="7">
        <v>0</v>
      </c>
      <c r="E146" s="7">
        <v>0</v>
      </c>
      <c r="F146" s="7">
        <v>0</v>
      </c>
      <c r="G146" s="7">
        <v>0</v>
      </c>
      <c r="H146" s="7">
        <v>311188336</v>
      </c>
      <c r="I146" s="7">
        <v>0</v>
      </c>
      <c r="J146" s="7">
        <v>0</v>
      </c>
      <c r="K146" s="7">
        <v>143218596</v>
      </c>
      <c r="L146" s="7">
        <v>0</v>
      </c>
      <c r="M146" s="7">
        <v>143218596</v>
      </c>
      <c r="N146" s="7">
        <v>25765614</v>
      </c>
      <c r="O146" s="8">
        <v>117452982</v>
      </c>
      <c r="P146" s="7">
        <v>81722982</v>
      </c>
      <c r="Q146" s="7">
        <v>35730000</v>
      </c>
      <c r="R146" s="7">
        <v>167969740</v>
      </c>
      <c r="S146" s="7" t="s">
        <v>27</v>
      </c>
    </row>
    <row r="147" spans="1:19" ht="15" customHeight="1" x14ac:dyDescent="0.25">
      <c r="A147" s="5" t="s">
        <v>235</v>
      </c>
      <c r="B147" s="5" t="s">
        <v>162</v>
      </c>
      <c r="C147" s="6">
        <v>311188336</v>
      </c>
      <c r="D147" s="7">
        <v>0</v>
      </c>
      <c r="E147" s="7">
        <v>0</v>
      </c>
      <c r="F147" s="7">
        <v>0</v>
      </c>
      <c r="G147" s="7">
        <v>0</v>
      </c>
      <c r="H147" s="7">
        <v>311188336</v>
      </c>
      <c r="I147" s="7">
        <v>0</v>
      </c>
      <c r="J147" s="7">
        <v>0</v>
      </c>
      <c r="K147" s="7">
        <v>143218596</v>
      </c>
      <c r="L147" s="7">
        <v>0</v>
      </c>
      <c r="M147" s="7">
        <v>143218596</v>
      </c>
      <c r="N147" s="7">
        <v>25765614</v>
      </c>
      <c r="O147" s="8">
        <v>117452982</v>
      </c>
      <c r="P147" s="7">
        <v>81722982</v>
      </c>
      <c r="Q147" s="7">
        <v>35730000</v>
      </c>
      <c r="R147" s="7">
        <v>167969740</v>
      </c>
      <c r="S147" s="7" t="s">
        <v>46</v>
      </c>
    </row>
    <row r="148" spans="1:19" ht="15" customHeight="1" x14ac:dyDescent="0.25">
      <c r="A148" s="5" t="s">
        <v>236</v>
      </c>
      <c r="B148" s="5" t="s">
        <v>237</v>
      </c>
      <c r="C148" s="6">
        <v>0</v>
      </c>
      <c r="D148" s="7">
        <v>230837206.66999999</v>
      </c>
      <c r="E148" s="7">
        <v>0</v>
      </c>
      <c r="F148" s="7">
        <v>0</v>
      </c>
      <c r="G148" s="7">
        <v>230837206.66999999</v>
      </c>
      <c r="H148" s="7">
        <v>0</v>
      </c>
      <c r="I148" s="7">
        <v>0</v>
      </c>
      <c r="J148" s="7">
        <v>0</v>
      </c>
      <c r="K148" s="7">
        <v>0</v>
      </c>
      <c r="L148" s="7">
        <v>-859896191</v>
      </c>
      <c r="M148" s="7">
        <v>859896191</v>
      </c>
      <c r="N148" s="7">
        <v>3549407.6900001001</v>
      </c>
      <c r="O148" s="8">
        <v>856346783.30999994</v>
      </c>
      <c r="P148" s="7">
        <v>141947675.38</v>
      </c>
      <c r="Q148" s="7">
        <v>714399107.92999995</v>
      </c>
      <c r="R148" s="7">
        <v>0</v>
      </c>
      <c r="S148" s="7" t="s">
        <v>27</v>
      </c>
    </row>
    <row r="149" spans="1:19" ht="15" customHeight="1" x14ac:dyDescent="0.25">
      <c r="A149" s="5" t="s">
        <v>238</v>
      </c>
      <c r="B149" s="5" t="s">
        <v>43</v>
      </c>
      <c r="C149" s="6">
        <v>0</v>
      </c>
      <c r="D149" s="7">
        <v>230837206.66999999</v>
      </c>
      <c r="E149" s="7">
        <v>0</v>
      </c>
      <c r="F149" s="7">
        <v>0</v>
      </c>
      <c r="G149" s="7">
        <v>230837206.66999999</v>
      </c>
      <c r="H149" s="7">
        <v>0</v>
      </c>
      <c r="I149" s="7">
        <v>0</v>
      </c>
      <c r="J149" s="7">
        <v>0</v>
      </c>
      <c r="K149" s="7">
        <v>0</v>
      </c>
      <c r="L149" s="7">
        <v>-859896191</v>
      </c>
      <c r="M149" s="7">
        <v>859896191</v>
      </c>
      <c r="N149" s="7">
        <v>3549407.6900001001</v>
      </c>
      <c r="O149" s="8">
        <v>856346783.30999994</v>
      </c>
      <c r="P149" s="7">
        <v>141947675.38</v>
      </c>
      <c r="Q149" s="7">
        <v>714399107.92999995</v>
      </c>
      <c r="R149" s="7">
        <v>0</v>
      </c>
      <c r="S149" s="7" t="s">
        <v>27</v>
      </c>
    </row>
    <row r="150" spans="1:19" ht="15" customHeight="1" x14ac:dyDescent="0.25">
      <c r="A150" s="5" t="s">
        <v>239</v>
      </c>
      <c r="B150" s="5" t="s">
        <v>162</v>
      </c>
      <c r="C150" s="6">
        <v>0</v>
      </c>
      <c r="D150" s="7">
        <v>230837206.66999999</v>
      </c>
      <c r="E150" s="7">
        <v>0</v>
      </c>
      <c r="F150" s="7">
        <v>0</v>
      </c>
      <c r="G150" s="7">
        <v>230837206.66999999</v>
      </c>
      <c r="H150" s="7">
        <v>0</v>
      </c>
      <c r="I150" s="7">
        <v>0</v>
      </c>
      <c r="J150" s="7">
        <v>0</v>
      </c>
      <c r="K150" s="7">
        <v>0</v>
      </c>
      <c r="L150" s="7">
        <v>-859896191</v>
      </c>
      <c r="M150" s="7">
        <v>859896191</v>
      </c>
      <c r="N150" s="7">
        <v>3549407.6900001001</v>
      </c>
      <c r="O150" s="8">
        <v>856346783.30999994</v>
      </c>
      <c r="P150" s="7">
        <v>141947675.38</v>
      </c>
      <c r="Q150" s="7">
        <v>714399107.92999995</v>
      </c>
      <c r="R150" s="7">
        <v>0</v>
      </c>
      <c r="S150" s="7" t="s">
        <v>46</v>
      </c>
    </row>
    <row r="151" spans="1:19" ht="15" customHeight="1" x14ac:dyDescent="0.25">
      <c r="A151" s="5" t="s">
        <v>240</v>
      </c>
      <c r="B151" s="5" t="s">
        <v>241</v>
      </c>
      <c r="C151" s="6">
        <v>0</v>
      </c>
      <c r="D151" s="7">
        <v>232901873.33000001</v>
      </c>
      <c r="E151" s="7">
        <v>0</v>
      </c>
      <c r="F151" s="7">
        <v>0</v>
      </c>
      <c r="G151" s="7">
        <v>140901873.33000001</v>
      </c>
      <c r="H151" s="7">
        <v>92000000</v>
      </c>
      <c r="I151" s="7">
        <v>0</v>
      </c>
      <c r="J151" s="7">
        <v>0</v>
      </c>
      <c r="K151" s="7">
        <v>92000000</v>
      </c>
      <c r="L151" s="7">
        <v>-636008107.32000005</v>
      </c>
      <c r="M151" s="7">
        <v>728008107.32000005</v>
      </c>
      <c r="N151" s="7">
        <v>354836935.72000003</v>
      </c>
      <c r="O151" s="8">
        <v>373171171.60000002</v>
      </c>
      <c r="P151" s="7">
        <v>-23441621</v>
      </c>
      <c r="Q151" s="7">
        <v>396612792.60000002</v>
      </c>
      <c r="R151" s="7">
        <v>0</v>
      </c>
      <c r="S151" s="7" t="s">
        <v>27</v>
      </c>
    </row>
    <row r="152" spans="1:19" ht="15" customHeight="1" x14ac:dyDescent="0.25">
      <c r="A152" s="5" t="s">
        <v>242</v>
      </c>
      <c r="B152" s="5" t="s">
        <v>43</v>
      </c>
      <c r="C152" s="6">
        <v>0</v>
      </c>
      <c r="D152" s="7">
        <v>232901873.33000001</v>
      </c>
      <c r="E152" s="7">
        <v>0</v>
      </c>
      <c r="F152" s="7">
        <v>0</v>
      </c>
      <c r="G152" s="7">
        <v>140901873.33000001</v>
      </c>
      <c r="H152" s="7">
        <v>92000000</v>
      </c>
      <c r="I152" s="7">
        <v>0</v>
      </c>
      <c r="J152" s="7">
        <v>0</v>
      </c>
      <c r="K152" s="7">
        <v>92000000</v>
      </c>
      <c r="L152" s="7">
        <v>-636008107.32000005</v>
      </c>
      <c r="M152" s="7">
        <v>728008107.32000005</v>
      </c>
      <c r="N152" s="7">
        <v>354836935.72000003</v>
      </c>
      <c r="O152" s="8">
        <v>373171171.60000002</v>
      </c>
      <c r="P152" s="7">
        <v>-23441621</v>
      </c>
      <c r="Q152" s="7">
        <v>396612792.60000002</v>
      </c>
      <c r="R152" s="7">
        <v>0</v>
      </c>
      <c r="S152" s="7" t="s">
        <v>27</v>
      </c>
    </row>
    <row r="153" spans="1:19" ht="15" customHeight="1" x14ac:dyDescent="0.25">
      <c r="A153" s="5" t="s">
        <v>243</v>
      </c>
      <c r="B153" s="5" t="s">
        <v>162</v>
      </c>
      <c r="C153" s="6">
        <v>0</v>
      </c>
      <c r="D153" s="7">
        <v>232901873.33000001</v>
      </c>
      <c r="E153" s="7">
        <v>0</v>
      </c>
      <c r="F153" s="7">
        <v>0</v>
      </c>
      <c r="G153" s="7">
        <v>140901873.33000001</v>
      </c>
      <c r="H153" s="7">
        <v>92000000</v>
      </c>
      <c r="I153" s="7">
        <v>0</v>
      </c>
      <c r="J153" s="7">
        <v>0</v>
      </c>
      <c r="K153" s="7">
        <v>92000000</v>
      </c>
      <c r="L153" s="7">
        <v>-636008107.32000005</v>
      </c>
      <c r="M153" s="7">
        <v>728008107.32000005</v>
      </c>
      <c r="N153" s="7">
        <v>354836935.72000003</v>
      </c>
      <c r="O153" s="8">
        <v>373171171.60000002</v>
      </c>
      <c r="P153" s="7">
        <v>-23441621</v>
      </c>
      <c r="Q153" s="7">
        <v>396612792.60000002</v>
      </c>
      <c r="R153" s="7">
        <v>0</v>
      </c>
      <c r="S153" s="7" t="s">
        <v>46</v>
      </c>
    </row>
    <row r="154" spans="1:19" ht="15" customHeight="1" x14ac:dyDescent="0.25">
      <c r="A154" s="5" t="s">
        <v>244</v>
      </c>
      <c r="B154" s="5" t="s">
        <v>245</v>
      </c>
      <c r="C154" s="6">
        <v>0</v>
      </c>
      <c r="D154" s="7">
        <v>154070179.02000001</v>
      </c>
      <c r="E154" s="7">
        <v>0</v>
      </c>
      <c r="F154" s="7">
        <v>0</v>
      </c>
      <c r="G154" s="7">
        <v>157343679.02000001</v>
      </c>
      <c r="H154" s="7">
        <v>-3273500</v>
      </c>
      <c r="I154" s="7">
        <v>0</v>
      </c>
      <c r="J154" s="7">
        <v>0</v>
      </c>
      <c r="K154" s="7">
        <v>-3273500</v>
      </c>
      <c r="L154" s="7">
        <v>-828288970.16999996</v>
      </c>
      <c r="M154" s="7">
        <v>825015470.16999996</v>
      </c>
      <c r="N154" s="7">
        <v>389861674.13999999</v>
      </c>
      <c r="O154" s="8">
        <v>435153796.02999997</v>
      </c>
      <c r="P154" s="7">
        <v>178027380.11000001</v>
      </c>
      <c r="Q154" s="7">
        <v>257126415.91999999</v>
      </c>
      <c r="R154" s="7">
        <v>0</v>
      </c>
      <c r="S154" s="7" t="s">
        <v>27</v>
      </c>
    </row>
    <row r="155" spans="1:19" ht="15" customHeight="1" x14ac:dyDescent="0.25">
      <c r="A155" s="5" t="s">
        <v>246</v>
      </c>
      <c r="B155" s="5" t="s">
        <v>43</v>
      </c>
      <c r="C155" s="6">
        <v>0</v>
      </c>
      <c r="D155" s="7">
        <v>154070179.02000001</v>
      </c>
      <c r="E155" s="7">
        <v>0</v>
      </c>
      <c r="F155" s="7">
        <v>0</v>
      </c>
      <c r="G155" s="7">
        <v>157343679.02000001</v>
      </c>
      <c r="H155" s="7">
        <v>-3273500</v>
      </c>
      <c r="I155" s="7">
        <v>0</v>
      </c>
      <c r="J155" s="7">
        <v>0</v>
      </c>
      <c r="K155" s="7">
        <v>-3273500</v>
      </c>
      <c r="L155" s="7">
        <v>-828288970.16999996</v>
      </c>
      <c r="M155" s="7">
        <v>825015470.16999996</v>
      </c>
      <c r="N155" s="7">
        <v>389861674.13999999</v>
      </c>
      <c r="O155" s="8">
        <v>435153796.02999997</v>
      </c>
      <c r="P155" s="7">
        <v>178027380.11000001</v>
      </c>
      <c r="Q155" s="7">
        <v>257126415.91999999</v>
      </c>
      <c r="R155" s="7">
        <v>0</v>
      </c>
      <c r="S155" s="7" t="s">
        <v>27</v>
      </c>
    </row>
    <row r="156" spans="1:19" ht="15" customHeight="1" x14ac:dyDescent="0.25">
      <c r="A156" s="5" t="s">
        <v>247</v>
      </c>
      <c r="B156" s="5" t="s">
        <v>162</v>
      </c>
      <c r="C156" s="6">
        <v>0</v>
      </c>
      <c r="D156" s="7">
        <v>154070179.02000001</v>
      </c>
      <c r="E156" s="7">
        <v>0</v>
      </c>
      <c r="F156" s="7">
        <v>0</v>
      </c>
      <c r="G156" s="7">
        <v>157343679.02000001</v>
      </c>
      <c r="H156" s="7">
        <v>-3273500</v>
      </c>
      <c r="I156" s="7">
        <v>0</v>
      </c>
      <c r="J156" s="7">
        <v>0</v>
      </c>
      <c r="K156" s="7">
        <v>-3273500</v>
      </c>
      <c r="L156" s="7">
        <v>-828288970.16999996</v>
      </c>
      <c r="M156" s="7">
        <v>825015470.16999996</v>
      </c>
      <c r="N156" s="7">
        <v>389861674.13999999</v>
      </c>
      <c r="O156" s="8">
        <v>435153796.02999997</v>
      </c>
      <c r="P156" s="7">
        <v>178027380.11000001</v>
      </c>
      <c r="Q156" s="7">
        <v>257126415.91999999</v>
      </c>
      <c r="R156" s="7">
        <v>0</v>
      </c>
      <c r="S156" s="7" t="s">
        <v>46</v>
      </c>
    </row>
    <row r="157" spans="1:19" ht="15" customHeight="1" x14ac:dyDescent="0.25">
      <c r="A157" s="5" t="s">
        <v>248</v>
      </c>
      <c r="B157" s="5" t="s">
        <v>249</v>
      </c>
      <c r="C157" s="6">
        <v>0</v>
      </c>
      <c r="D157" s="7">
        <v>121233830.98</v>
      </c>
      <c r="E157" s="7">
        <v>0</v>
      </c>
      <c r="F157" s="7">
        <v>0</v>
      </c>
      <c r="G157" s="7">
        <v>33808759.979999997</v>
      </c>
      <c r="H157" s="7">
        <v>87425071</v>
      </c>
      <c r="I157" s="7">
        <v>0</v>
      </c>
      <c r="J157" s="7">
        <v>0</v>
      </c>
      <c r="K157" s="7">
        <v>87425071</v>
      </c>
      <c r="L157" s="7">
        <v>-48269310</v>
      </c>
      <c r="M157" s="7">
        <v>135694381</v>
      </c>
      <c r="N157" s="7">
        <v>66006374</v>
      </c>
      <c r="O157" s="8">
        <v>69688007</v>
      </c>
      <c r="P157" s="7">
        <v>15696800</v>
      </c>
      <c r="Q157" s="7">
        <v>53991207</v>
      </c>
      <c r="R157" s="7">
        <v>0</v>
      </c>
      <c r="S157" s="7" t="s">
        <v>27</v>
      </c>
    </row>
    <row r="158" spans="1:19" ht="15" customHeight="1" x14ac:dyDescent="0.25">
      <c r="A158" s="5" t="s">
        <v>250</v>
      </c>
      <c r="B158" s="5" t="s">
        <v>43</v>
      </c>
      <c r="C158" s="6">
        <v>0</v>
      </c>
      <c r="D158" s="7">
        <v>121233830.98</v>
      </c>
      <c r="E158" s="7">
        <v>0</v>
      </c>
      <c r="F158" s="7">
        <v>0</v>
      </c>
      <c r="G158" s="7">
        <v>33808759.979999997</v>
      </c>
      <c r="H158" s="7">
        <v>87425071</v>
      </c>
      <c r="I158" s="7">
        <v>0</v>
      </c>
      <c r="J158" s="7">
        <v>0</v>
      </c>
      <c r="K158" s="7">
        <v>87425071</v>
      </c>
      <c r="L158" s="7">
        <v>-48269310</v>
      </c>
      <c r="M158" s="7">
        <v>135694381</v>
      </c>
      <c r="N158" s="7">
        <v>66006374</v>
      </c>
      <c r="O158" s="8">
        <v>69688007</v>
      </c>
      <c r="P158" s="7">
        <v>15696800</v>
      </c>
      <c r="Q158" s="7">
        <v>53991207</v>
      </c>
      <c r="R158" s="7">
        <v>0</v>
      </c>
      <c r="S158" s="7" t="s">
        <v>27</v>
      </c>
    </row>
    <row r="159" spans="1:19" ht="15" customHeight="1" x14ac:dyDescent="0.25">
      <c r="A159" s="5" t="s">
        <v>251</v>
      </c>
      <c r="B159" s="5" t="s">
        <v>162</v>
      </c>
      <c r="C159" s="6">
        <v>0</v>
      </c>
      <c r="D159" s="7">
        <v>121233830.98</v>
      </c>
      <c r="E159" s="7">
        <v>0</v>
      </c>
      <c r="F159" s="7">
        <v>0</v>
      </c>
      <c r="G159" s="7">
        <v>33808759.979999997</v>
      </c>
      <c r="H159" s="7">
        <v>87425071</v>
      </c>
      <c r="I159" s="7">
        <v>0</v>
      </c>
      <c r="J159" s="7">
        <v>0</v>
      </c>
      <c r="K159" s="7">
        <v>87425071</v>
      </c>
      <c r="L159" s="7">
        <v>-48269310</v>
      </c>
      <c r="M159" s="7">
        <v>135694381</v>
      </c>
      <c r="N159" s="7">
        <v>66006374</v>
      </c>
      <c r="O159" s="8">
        <v>69688007</v>
      </c>
      <c r="P159" s="7">
        <v>15696800</v>
      </c>
      <c r="Q159" s="7">
        <v>53991207</v>
      </c>
      <c r="R159" s="7">
        <v>0</v>
      </c>
      <c r="S159" s="7" t="s">
        <v>46</v>
      </c>
    </row>
    <row r="160" spans="1:19" ht="15" customHeight="1" x14ac:dyDescent="0.25">
      <c r="A160" s="5" t="s">
        <v>252</v>
      </c>
      <c r="B160" s="5" t="s">
        <v>253</v>
      </c>
      <c r="C160" s="6">
        <v>0</v>
      </c>
      <c r="D160" s="7">
        <v>15964669.789999999</v>
      </c>
      <c r="E160" s="7">
        <v>0</v>
      </c>
      <c r="F160" s="7">
        <v>0</v>
      </c>
      <c r="G160" s="7">
        <v>15964669.789999999</v>
      </c>
      <c r="H160" s="7">
        <v>0</v>
      </c>
      <c r="I160" s="7">
        <v>0</v>
      </c>
      <c r="J160" s="7">
        <v>0</v>
      </c>
      <c r="K160" s="7">
        <v>0</v>
      </c>
      <c r="L160" s="7">
        <v>-97277356</v>
      </c>
      <c r="M160" s="7">
        <v>97277356</v>
      </c>
      <c r="N160" s="7">
        <v>79605427</v>
      </c>
      <c r="O160" s="8">
        <v>17671929</v>
      </c>
      <c r="P160" s="7">
        <v>5253000</v>
      </c>
      <c r="Q160" s="7">
        <v>12418929</v>
      </c>
      <c r="R160" s="7">
        <v>0</v>
      </c>
      <c r="S160" s="7" t="s">
        <v>27</v>
      </c>
    </row>
    <row r="161" spans="1:19" ht="15" customHeight="1" x14ac:dyDescent="0.25">
      <c r="A161" s="5" t="s">
        <v>254</v>
      </c>
      <c r="B161" s="5" t="s">
        <v>43</v>
      </c>
      <c r="C161" s="6">
        <v>0</v>
      </c>
      <c r="D161" s="7">
        <v>15964669.789999999</v>
      </c>
      <c r="E161" s="7">
        <v>0</v>
      </c>
      <c r="F161" s="7">
        <v>0</v>
      </c>
      <c r="G161" s="7">
        <v>15964669.789999999</v>
      </c>
      <c r="H161" s="7">
        <v>0</v>
      </c>
      <c r="I161" s="7">
        <v>0</v>
      </c>
      <c r="J161" s="7">
        <v>0</v>
      </c>
      <c r="K161" s="7">
        <v>0</v>
      </c>
      <c r="L161" s="7">
        <v>-97277356</v>
      </c>
      <c r="M161" s="7">
        <v>97277356</v>
      </c>
      <c r="N161" s="7">
        <v>79605427</v>
      </c>
      <c r="O161" s="8">
        <v>17671929</v>
      </c>
      <c r="P161" s="7">
        <v>5253000</v>
      </c>
      <c r="Q161" s="7">
        <v>12418929</v>
      </c>
      <c r="R161" s="7">
        <v>0</v>
      </c>
      <c r="S161" s="7" t="s">
        <v>27</v>
      </c>
    </row>
    <row r="162" spans="1:19" ht="15" customHeight="1" x14ac:dyDescent="0.25">
      <c r="A162" s="5" t="s">
        <v>255</v>
      </c>
      <c r="B162" s="5" t="s">
        <v>162</v>
      </c>
      <c r="C162" s="6">
        <v>0</v>
      </c>
      <c r="D162" s="7">
        <v>15964669.789999999</v>
      </c>
      <c r="E162" s="7">
        <v>0</v>
      </c>
      <c r="F162" s="7">
        <v>0</v>
      </c>
      <c r="G162" s="7">
        <v>15964669.789999999</v>
      </c>
      <c r="H162" s="7">
        <v>0</v>
      </c>
      <c r="I162" s="7">
        <v>0</v>
      </c>
      <c r="J162" s="7">
        <v>0</v>
      </c>
      <c r="K162" s="7">
        <v>0</v>
      </c>
      <c r="L162" s="7">
        <v>-97277356</v>
      </c>
      <c r="M162" s="7">
        <v>97277356</v>
      </c>
      <c r="N162" s="7">
        <v>79605427</v>
      </c>
      <c r="O162" s="8">
        <v>17671929</v>
      </c>
      <c r="P162" s="7">
        <v>5253000</v>
      </c>
      <c r="Q162" s="7">
        <v>12418929</v>
      </c>
      <c r="R162" s="7">
        <v>0</v>
      </c>
      <c r="S162" s="7" t="s">
        <v>46</v>
      </c>
    </row>
    <row r="163" spans="1:19" ht="15" customHeight="1" x14ac:dyDescent="0.25">
      <c r="A163" s="5" t="s">
        <v>256</v>
      </c>
      <c r="B163" s="5" t="s">
        <v>257</v>
      </c>
      <c r="C163" s="6">
        <v>0</v>
      </c>
      <c r="D163" s="7">
        <v>29856936</v>
      </c>
      <c r="E163" s="7">
        <v>0</v>
      </c>
      <c r="F163" s="7">
        <v>0</v>
      </c>
      <c r="G163" s="7">
        <v>29856936</v>
      </c>
      <c r="H163" s="7">
        <v>0</v>
      </c>
      <c r="I163" s="7">
        <v>0</v>
      </c>
      <c r="J163" s="7">
        <v>0</v>
      </c>
      <c r="K163" s="7">
        <v>0</v>
      </c>
      <c r="L163" s="7">
        <v>-184449017</v>
      </c>
      <c r="M163" s="7">
        <v>184449017</v>
      </c>
      <c r="N163" s="7">
        <v>148956761.38</v>
      </c>
      <c r="O163" s="8">
        <v>35492255.619999997</v>
      </c>
      <c r="P163" s="7">
        <v>7400988.6200000001</v>
      </c>
      <c r="Q163" s="7">
        <v>28091267</v>
      </c>
      <c r="R163" s="7">
        <v>0</v>
      </c>
      <c r="S163" s="7" t="s">
        <v>27</v>
      </c>
    </row>
    <row r="164" spans="1:19" ht="15" customHeight="1" x14ac:dyDescent="0.25">
      <c r="A164" s="5" t="s">
        <v>258</v>
      </c>
      <c r="B164" s="5" t="s">
        <v>43</v>
      </c>
      <c r="C164" s="6">
        <v>0</v>
      </c>
      <c r="D164" s="7">
        <v>29856936</v>
      </c>
      <c r="E164" s="7">
        <v>0</v>
      </c>
      <c r="F164" s="7">
        <v>0</v>
      </c>
      <c r="G164" s="7">
        <v>29856936</v>
      </c>
      <c r="H164" s="7">
        <v>0</v>
      </c>
      <c r="I164" s="7">
        <v>0</v>
      </c>
      <c r="J164" s="7">
        <v>0</v>
      </c>
      <c r="K164" s="7">
        <v>0</v>
      </c>
      <c r="L164" s="7">
        <v>-184449017</v>
      </c>
      <c r="M164" s="7">
        <v>184449017</v>
      </c>
      <c r="N164" s="7">
        <v>148956761.38</v>
      </c>
      <c r="O164" s="8">
        <v>35492255.619999997</v>
      </c>
      <c r="P164" s="7">
        <v>7400988.6200000001</v>
      </c>
      <c r="Q164" s="7">
        <v>28091267</v>
      </c>
      <c r="R164" s="7">
        <v>0</v>
      </c>
      <c r="S164" s="7" t="s">
        <v>27</v>
      </c>
    </row>
    <row r="165" spans="1:19" ht="15" customHeight="1" x14ac:dyDescent="0.25">
      <c r="A165" s="5" t="s">
        <v>259</v>
      </c>
      <c r="B165" s="5" t="s">
        <v>162</v>
      </c>
      <c r="C165" s="6">
        <v>0</v>
      </c>
      <c r="D165" s="7">
        <v>29856936</v>
      </c>
      <c r="E165" s="7">
        <v>0</v>
      </c>
      <c r="F165" s="7">
        <v>0</v>
      </c>
      <c r="G165" s="7">
        <v>29856936</v>
      </c>
      <c r="H165" s="7">
        <v>0</v>
      </c>
      <c r="I165" s="7">
        <v>0</v>
      </c>
      <c r="J165" s="7">
        <v>0</v>
      </c>
      <c r="K165" s="7">
        <v>0</v>
      </c>
      <c r="L165" s="7">
        <v>-184449017</v>
      </c>
      <c r="M165" s="7">
        <v>184449017</v>
      </c>
      <c r="N165" s="7">
        <v>148956761.38</v>
      </c>
      <c r="O165" s="8">
        <v>35492255.619999997</v>
      </c>
      <c r="P165" s="7">
        <v>7400988.6200000001</v>
      </c>
      <c r="Q165" s="7">
        <v>28091267</v>
      </c>
      <c r="R165" s="7">
        <v>0</v>
      </c>
      <c r="S165" s="7" t="s">
        <v>46</v>
      </c>
    </row>
    <row r="166" spans="1:19" ht="15" customHeight="1" x14ac:dyDescent="0.25">
      <c r="A166" s="5" t="s">
        <v>260</v>
      </c>
      <c r="B166" s="5" t="s">
        <v>261</v>
      </c>
      <c r="C166" s="6">
        <v>0</v>
      </c>
      <c r="D166" s="7">
        <v>213724137.97999999</v>
      </c>
      <c r="E166" s="7">
        <v>0</v>
      </c>
      <c r="F166" s="7">
        <v>0</v>
      </c>
      <c r="G166" s="7">
        <v>63724137.979999997</v>
      </c>
      <c r="H166" s="7">
        <v>150000000</v>
      </c>
      <c r="I166" s="7">
        <v>0</v>
      </c>
      <c r="J166" s="7">
        <v>0</v>
      </c>
      <c r="K166" s="7">
        <v>150000000</v>
      </c>
      <c r="L166" s="7">
        <v>-243577965.55000001</v>
      </c>
      <c r="M166" s="7">
        <v>393577965.55000001</v>
      </c>
      <c r="N166" s="7">
        <v>156877275.22999999</v>
      </c>
      <c r="O166" s="8">
        <v>236700690.31999999</v>
      </c>
      <c r="P166" s="7">
        <v>111343053.2</v>
      </c>
      <c r="Q166" s="7">
        <v>125357637.12</v>
      </c>
      <c r="R166" s="7">
        <v>0</v>
      </c>
      <c r="S166" s="7" t="s">
        <v>27</v>
      </c>
    </row>
    <row r="167" spans="1:19" ht="15" customHeight="1" x14ac:dyDescent="0.25">
      <c r="A167" s="5" t="s">
        <v>262</v>
      </c>
      <c r="B167" s="5" t="s">
        <v>43</v>
      </c>
      <c r="C167" s="6">
        <v>0</v>
      </c>
      <c r="D167" s="7">
        <v>213724137.97999999</v>
      </c>
      <c r="E167" s="7">
        <v>0</v>
      </c>
      <c r="F167" s="7">
        <v>0</v>
      </c>
      <c r="G167" s="7">
        <v>63724137.979999997</v>
      </c>
      <c r="H167" s="7">
        <v>150000000</v>
      </c>
      <c r="I167" s="7">
        <v>0</v>
      </c>
      <c r="J167" s="7">
        <v>0</v>
      </c>
      <c r="K167" s="7">
        <v>150000000</v>
      </c>
      <c r="L167" s="7">
        <v>-243577965.55000001</v>
      </c>
      <c r="M167" s="7">
        <v>393577965.55000001</v>
      </c>
      <c r="N167" s="7">
        <v>156877275.22999999</v>
      </c>
      <c r="O167" s="8">
        <v>236700690.31999999</v>
      </c>
      <c r="P167" s="7">
        <v>111343053.2</v>
      </c>
      <c r="Q167" s="7">
        <v>125357637.12</v>
      </c>
      <c r="R167" s="7">
        <v>0</v>
      </c>
      <c r="S167" s="7" t="s">
        <v>27</v>
      </c>
    </row>
    <row r="168" spans="1:19" ht="15" customHeight="1" x14ac:dyDescent="0.25">
      <c r="A168" s="5" t="s">
        <v>263</v>
      </c>
      <c r="B168" s="5" t="s">
        <v>162</v>
      </c>
      <c r="C168" s="6">
        <v>0</v>
      </c>
      <c r="D168" s="7">
        <v>213724137.97999999</v>
      </c>
      <c r="E168" s="7">
        <v>0</v>
      </c>
      <c r="F168" s="7">
        <v>0</v>
      </c>
      <c r="G168" s="7">
        <v>63724137.979999997</v>
      </c>
      <c r="H168" s="7">
        <v>150000000</v>
      </c>
      <c r="I168" s="7">
        <v>0</v>
      </c>
      <c r="J168" s="7">
        <v>0</v>
      </c>
      <c r="K168" s="7">
        <v>150000000</v>
      </c>
      <c r="L168" s="7">
        <v>-243577965.55000001</v>
      </c>
      <c r="M168" s="7">
        <v>393577965.55000001</v>
      </c>
      <c r="N168" s="7">
        <v>156877275.22999999</v>
      </c>
      <c r="O168" s="8">
        <v>236700690.31999999</v>
      </c>
      <c r="P168" s="7">
        <v>111343053.2</v>
      </c>
      <c r="Q168" s="7">
        <v>125357637.12</v>
      </c>
      <c r="R168" s="7">
        <v>0</v>
      </c>
      <c r="S168" s="7" t="s">
        <v>46</v>
      </c>
    </row>
    <row r="169" spans="1:19" ht="15" customHeight="1" x14ac:dyDescent="0.25">
      <c r="A169" s="5" t="s">
        <v>264</v>
      </c>
      <c r="B169" s="5" t="s">
        <v>265</v>
      </c>
      <c r="C169" s="6">
        <v>0</v>
      </c>
      <c r="D169" s="7">
        <v>6896551.7199999997</v>
      </c>
      <c r="E169" s="7">
        <v>0</v>
      </c>
      <c r="F169" s="7">
        <v>0</v>
      </c>
      <c r="G169" s="7">
        <v>6896551.7199999997</v>
      </c>
      <c r="H169" s="7">
        <v>0</v>
      </c>
      <c r="I169" s="7">
        <v>0</v>
      </c>
      <c r="J169" s="7">
        <v>0</v>
      </c>
      <c r="K169" s="7">
        <v>0</v>
      </c>
      <c r="L169" s="7">
        <v>-21010000</v>
      </c>
      <c r="M169" s="7">
        <v>21010000</v>
      </c>
      <c r="N169" s="7">
        <v>8730000</v>
      </c>
      <c r="O169" s="8">
        <v>12280000</v>
      </c>
      <c r="P169" s="7">
        <v>-14430000</v>
      </c>
      <c r="Q169" s="7">
        <v>26710000</v>
      </c>
      <c r="R169" s="7">
        <v>0</v>
      </c>
      <c r="S169" s="7" t="s">
        <v>27</v>
      </c>
    </row>
    <row r="170" spans="1:19" ht="15" customHeight="1" x14ac:dyDescent="0.25">
      <c r="A170" s="5" t="s">
        <v>266</v>
      </c>
      <c r="B170" s="5" t="s">
        <v>43</v>
      </c>
      <c r="C170" s="6">
        <v>0</v>
      </c>
      <c r="D170" s="7">
        <v>6896551.7199999997</v>
      </c>
      <c r="E170" s="7">
        <v>0</v>
      </c>
      <c r="F170" s="7">
        <v>0</v>
      </c>
      <c r="G170" s="7">
        <v>6896551.7199999997</v>
      </c>
      <c r="H170" s="7">
        <v>0</v>
      </c>
      <c r="I170" s="7">
        <v>0</v>
      </c>
      <c r="J170" s="7">
        <v>0</v>
      </c>
      <c r="K170" s="7">
        <v>0</v>
      </c>
      <c r="L170" s="7">
        <v>-21010000</v>
      </c>
      <c r="M170" s="7">
        <v>21010000</v>
      </c>
      <c r="N170" s="7">
        <v>8730000</v>
      </c>
      <c r="O170" s="8">
        <v>12280000</v>
      </c>
      <c r="P170" s="7">
        <v>-14430000</v>
      </c>
      <c r="Q170" s="7">
        <v>26710000</v>
      </c>
      <c r="R170" s="7">
        <v>0</v>
      </c>
      <c r="S170" s="7" t="s">
        <v>27</v>
      </c>
    </row>
    <row r="171" spans="1:19" ht="15" customHeight="1" x14ac:dyDescent="0.25">
      <c r="A171" s="5" t="s">
        <v>267</v>
      </c>
      <c r="B171" s="5" t="s">
        <v>162</v>
      </c>
      <c r="C171" s="6">
        <v>0</v>
      </c>
      <c r="D171" s="7">
        <v>6896551.7199999997</v>
      </c>
      <c r="E171" s="7">
        <v>0</v>
      </c>
      <c r="F171" s="7">
        <v>0</v>
      </c>
      <c r="G171" s="7">
        <v>6896551.7199999997</v>
      </c>
      <c r="H171" s="7">
        <v>0</v>
      </c>
      <c r="I171" s="7">
        <v>0</v>
      </c>
      <c r="J171" s="7">
        <v>0</v>
      </c>
      <c r="K171" s="7">
        <v>0</v>
      </c>
      <c r="L171" s="7">
        <v>-21010000</v>
      </c>
      <c r="M171" s="7">
        <v>21010000</v>
      </c>
      <c r="N171" s="7">
        <v>8730000</v>
      </c>
      <c r="O171" s="8">
        <v>12280000</v>
      </c>
      <c r="P171" s="7">
        <v>-14430000</v>
      </c>
      <c r="Q171" s="7">
        <v>26710000</v>
      </c>
      <c r="R171" s="7">
        <v>0</v>
      </c>
      <c r="S171" s="7" t="s">
        <v>46</v>
      </c>
    </row>
    <row r="172" spans="1:19" ht="15" customHeight="1" x14ac:dyDescent="0.25">
      <c r="A172" s="5" t="s">
        <v>268</v>
      </c>
      <c r="B172" s="5" t="s">
        <v>269</v>
      </c>
      <c r="C172" s="6">
        <v>0</v>
      </c>
      <c r="D172" s="7">
        <v>86241379.310000002</v>
      </c>
      <c r="E172" s="7">
        <v>0</v>
      </c>
      <c r="F172" s="7">
        <v>0</v>
      </c>
      <c r="G172" s="7">
        <v>25241379.309999999</v>
      </c>
      <c r="H172" s="7">
        <v>61000000</v>
      </c>
      <c r="I172" s="7">
        <v>0</v>
      </c>
      <c r="J172" s="7">
        <v>0</v>
      </c>
      <c r="K172" s="7">
        <v>61000000</v>
      </c>
      <c r="L172" s="7">
        <v>-122000000</v>
      </c>
      <c r="M172" s="7">
        <v>183000000</v>
      </c>
      <c r="N172" s="7">
        <v>162441000</v>
      </c>
      <c r="O172" s="8">
        <v>20559000</v>
      </c>
      <c r="P172" s="7">
        <v>0</v>
      </c>
      <c r="Q172" s="7">
        <v>20559000</v>
      </c>
      <c r="R172" s="7">
        <v>0</v>
      </c>
      <c r="S172" s="7" t="s">
        <v>27</v>
      </c>
    </row>
    <row r="173" spans="1:19" ht="15" customHeight="1" x14ac:dyDescent="0.25">
      <c r="A173" s="5" t="s">
        <v>270</v>
      </c>
      <c r="B173" s="5" t="s">
        <v>43</v>
      </c>
      <c r="C173" s="6">
        <v>0</v>
      </c>
      <c r="D173" s="7">
        <v>86241379.310000002</v>
      </c>
      <c r="E173" s="7">
        <v>0</v>
      </c>
      <c r="F173" s="7">
        <v>0</v>
      </c>
      <c r="G173" s="7">
        <v>25241379.309999999</v>
      </c>
      <c r="H173" s="7">
        <v>61000000</v>
      </c>
      <c r="I173" s="7">
        <v>0</v>
      </c>
      <c r="J173" s="7">
        <v>0</v>
      </c>
      <c r="K173" s="7">
        <v>61000000</v>
      </c>
      <c r="L173" s="7">
        <v>-122000000</v>
      </c>
      <c r="M173" s="7">
        <v>183000000</v>
      </c>
      <c r="N173" s="7">
        <v>162441000</v>
      </c>
      <c r="O173" s="8">
        <v>20559000</v>
      </c>
      <c r="P173" s="7">
        <v>0</v>
      </c>
      <c r="Q173" s="7">
        <v>20559000</v>
      </c>
      <c r="R173" s="7">
        <v>0</v>
      </c>
      <c r="S173" s="7" t="s">
        <v>27</v>
      </c>
    </row>
    <row r="174" spans="1:19" ht="15" customHeight="1" x14ac:dyDescent="0.25">
      <c r="A174" s="5" t="s">
        <v>271</v>
      </c>
      <c r="B174" s="5" t="s">
        <v>162</v>
      </c>
      <c r="C174" s="6">
        <v>0</v>
      </c>
      <c r="D174" s="7">
        <v>86241379.310000002</v>
      </c>
      <c r="E174" s="7">
        <v>0</v>
      </c>
      <c r="F174" s="7">
        <v>0</v>
      </c>
      <c r="G174" s="7">
        <v>25241379.309999999</v>
      </c>
      <c r="H174" s="7">
        <v>61000000</v>
      </c>
      <c r="I174" s="7">
        <v>0</v>
      </c>
      <c r="J174" s="7">
        <v>0</v>
      </c>
      <c r="K174" s="7">
        <v>61000000</v>
      </c>
      <c r="L174" s="7">
        <v>-122000000</v>
      </c>
      <c r="M174" s="7">
        <v>183000000</v>
      </c>
      <c r="N174" s="7">
        <v>162441000</v>
      </c>
      <c r="O174" s="8">
        <v>20559000</v>
      </c>
      <c r="P174" s="7">
        <v>0</v>
      </c>
      <c r="Q174" s="7">
        <v>20559000</v>
      </c>
      <c r="R174" s="7">
        <v>0</v>
      </c>
      <c r="S174" s="7" t="s">
        <v>46</v>
      </c>
    </row>
    <row r="175" spans="1:19" ht="15" customHeight="1" x14ac:dyDescent="0.25">
      <c r="A175" s="5" t="s">
        <v>272</v>
      </c>
      <c r="B175" s="5" t="s">
        <v>273</v>
      </c>
      <c r="C175" s="6">
        <v>0</v>
      </c>
      <c r="D175" s="7">
        <v>13559206.34</v>
      </c>
      <c r="E175" s="7">
        <v>0</v>
      </c>
      <c r="F175" s="7">
        <v>0</v>
      </c>
      <c r="G175" s="7">
        <v>13559206.34</v>
      </c>
      <c r="H175" s="7">
        <v>0</v>
      </c>
      <c r="I175" s="7">
        <v>0</v>
      </c>
      <c r="J175" s="7">
        <v>0</v>
      </c>
      <c r="K175" s="7">
        <v>0</v>
      </c>
      <c r="L175" s="7">
        <v>-36697246</v>
      </c>
      <c r="M175" s="7">
        <v>36697246</v>
      </c>
      <c r="N175" s="7">
        <v>23614246</v>
      </c>
      <c r="O175" s="8">
        <v>13083000</v>
      </c>
      <c r="P175" s="7">
        <v>-20069000</v>
      </c>
      <c r="Q175" s="7">
        <v>33152000</v>
      </c>
      <c r="R175" s="7">
        <v>0</v>
      </c>
      <c r="S175" s="7" t="s">
        <v>27</v>
      </c>
    </row>
    <row r="176" spans="1:19" ht="15" customHeight="1" x14ac:dyDescent="0.25">
      <c r="A176" s="5" t="s">
        <v>274</v>
      </c>
      <c r="B176" s="5" t="s">
        <v>43</v>
      </c>
      <c r="C176" s="6">
        <v>0</v>
      </c>
      <c r="D176" s="7">
        <v>13559206.34</v>
      </c>
      <c r="E176" s="7">
        <v>0</v>
      </c>
      <c r="F176" s="7">
        <v>0</v>
      </c>
      <c r="G176" s="7">
        <v>13559206.34</v>
      </c>
      <c r="H176" s="7">
        <v>0</v>
      </c>
      <c r="I176" s="7">
        <v>0</v>
      </c>
      <c r="J176" s="7">
        <v>0</v>
      </c>
      <c r="K176" s="7">
        <v>0</v>
      </c>
      <c r="L176" s="7">
        <v>-36697246</v>
      </c>
      <c r="M176" s="7">
        <v>36697246</v>
      </c>
      <c r="N176" s="7">
        <v>23614246</v>
      </c>
      <c r="O176" s="8">
        <v>13083000</v>
      </c>
      <c r="P176" s="7">
        <v>-20069000</v>
      </c>
      <c r="Q176" s="7">
        <v>33152000</v>
      </c>
      <c r="R176" s="7">
        <v>0</v>
      </c>
      <c r="S176" s="7" t="s">
        <v>27</v>
      </c>
    </row>
    <row r="177" spans="1:19" ht="15" customHeight="1" x14ac:dyDescent="0.25">
      <c r="A177" s="5" t="s">
        <v>275</v>
      </c>
      <c r="B177" s="5" t="s">
        <v>162</v>
      </c>
      <c r="C177" s="6">
        <v>0</v>
      </c>
      <c r="D177" s="7">
        <v>13559206.34</v>
      </c>
      <c r="E177" s="7">
        <v>0</v>
      </c>
      <c r="F177" s="7">
        <v>0</v>
      </c>
      <c r="G177" s="7">
        <v>13559206.34</v>
      </c>
      <c r="H177" s="7">
        <v>0</v>
      </c>
      <c r="I177" s="7">
        <v>0</v>
      </c>
      <c r="J177" s="7">
        <v>0</v>
      </c>
      <c r="K177" s="7">
        <v>0</v>
      </c>
      <c r="L177" s="7">
        <v>-36697246</v>
      </c>
      <c r="M177" s="7">
        <v>36697246</v>
      </c>
      <c r="N177" s="7">
        <v>23614246</v>
      </c>
      <c r="O177" s="8">
        <v>13083000</v>
      </c>
      <c r="P177" s="7">
        <v>-20069000</v>
      </c>
      <c r="Q177" s="7">
        <v>33152000</v>
      </c>
      <c r="R177" s="7">
        <v>0</v>
      </c>
      <c r="S177" s="7" t="s">
        <v>46</v>
      </c>
    </row>
    <row r="178" spans="1:19" ht="15" customHeight="1" x14ac:dyDescent="0.25">
      <c r="A178" s="5" t="s">
        <v>276</v>
      </c>
      <c r="B178" s="5" t="s">
        <v>277</v>
      </c>
      <c r="C178" s="6">
        <v>0</v>
      </c>
      <c r="D178" s="7">
        <v>32594743.719999999</v>
      </c>
      <c r="E178" s="7">
        <v>0</v>
      </c>
      <c r="F178" s="7">
        <v>0</v>
      </c>
      <c r="G178" s="7">
        <v>32594743.719999999</v>
      </c>
      <c r="H178" s="7">
        <v>0</v>
      </c>
      <c r="I178" s="7">
        <v>0</v>
      </c>
      <c r="J178" s="7">
        <v>0</v>
      </c>
      <c r="K178" s="7">
        <v>0</v>
      </c>
      <c r="L178" s="7">
        <v>-236311892</v>
      </c>
      <c r="M178" s="7">
        <v>236311892</v>
      </c>
      <c r="N178" s="7">
        <v>52665458.090000004</v>
      </c>
      <c r="O178" s="8">
        <v>183646433.91</v>
      </c>
      <c r="P178" s="7">
        <v>88664096.909999996</v>
      </c>
      <c r="Q178" s="7">
        <v>94982337</v>
      </c>
      <c r="R178" s="7">
        <v>0</v>
      </c>
      <c r="S178" s="7" t="s">
        <v>27</v>
      </c>
    </row>
    <row r="179" spans="1:19" ht="15" customHeight="1" x14ac:dyDescent="0.25">
      <c r="A179" s="5" t="s">
        <v>278</v>
      </c>
      <c r="B179" s="5" t="s">
        <v>43</v>
      </c>
      <c r="C179" s="6">
        <v>0</v>
      </c>
      <c r="D179" s="7">
        <v>32594743.719999999</v>
      </c>
      <c r="E179" s="7">
        <v>0</v>
      </c>
      <c r="F179" s="7">
        <v>0</v>
      </c>
      <c r="G179" s="7">
        <v>32594743.719999999</v>
      </c>
      <c r="H179" s="7">
        <v>0</v>
      </c>
      <c r="I179" s="7">
        <v>0</v>
      </c>
      <c r="J179" s="7">
        <v>0</v>
      </c>
      <c r="K179" s="7">
        <v>0</v>
      </c>
      <c r="L179" s="7">
        <v>-236311892</v>
      </c>
      <c r="M179" s="7">
        <v>236311892</v>
      </c>
      <c r="N179" s="7">
        <v>52665458.090000004</v>
      </c>
      <c r="O179" s="8">
        <v>183646433.91</v>
      </c>
      <c r="P179" s="7">
        <v>88664096.909999996</v>
      </c>
      <c r="Q179" s="7">
        <v>94982337</v>
      </c>
      <c r="R179" s="7">
        <v>0</v>
      </c>
      <c r="S179" s="7" t="s">
        <v>27</v>
      </c>
    </row>
    <row r="180" spans="1:19" ht="15" customHeight="1" x14ac:dyDescent="0.25">
      <c r="A180" s="5" t="s">
        <v>279</v>
      </c>
      <c r="B180" s="5" t="s">
        <v>162</v>
      </c>
      <c r="C180" s="6">
        <v>0</v>
      </c>
      <c r="D180" s="7">
        <v>32594743.719999999</v>
      </c>
      <c r="E180" s="7">
        <v>0</v>
      </c>
      <c r="F180" s="7">
        <v>0</v>
      </c>
      <c r="G180" s="7">
        <v>32594743.719999999</v>
      </c>
      <c r="H180" s="7">
        <v>0</v>
      </c>
      <c r="I180" s="7">
        <v>0</v>
      </c>
      <c r="J180" s="7">
        <v>0</v>
      </c>
      <c r="K180" s="7">
        <v>0</v>
      </c>
      <c r="L180" s="7">
        <v>-236311892</v>
      </c>
      <c r="M180" s="7">
        <v>236311892</v>
      </c>
      <c r="N180" s="7">
        <v>52665458.090000004</v>
      </c>
      <c r="O180" s="8">
        <v>183646433.91</v>
      </c>
      <c r="P180" s="7">
        <v>88664096.909999996</v>
      </c>
      <c r="Q180" s="7">
        <v>94982337</v>
      </c>
      <c r="R180" s="7">
        <v>0</v>
      </c>
      <c r="S180" s="7" t="s">
        <v>46</v>
      </c>
    </row>
    <row r="181" spans="1:19" ht="15" customHeight="1" x14ac:dyDescent="0.25">
      <c r="A181" s="5" t="s">
        <v>280</v>
      </c>
      <c r="B181" s="5" t="s">
        <v>281</v>
      </c>
      <c r="C181" s="6">
        <v>0</v>
      </c>
      <c r="D181" s="7">
        <v>743726819</v>
      </c>
      <c r="E181" s="7">
        <v>0</v>
      </c>
      <c r="F181" s="7">
        <v>0</v>
      </c>
      <c r="G181" s="7">
        <v>279870016</v>
      </c>
      <c r="H181" s="7">
        <v>463856803</v>
      </c>
      <c r="I181" s="7">
        <v>0</v>
      </c>
      <c r="J181" s="7">
        <v>0</v>
      </c>
      <c r="K181" s="7">
        <v>463856803</v>
      </c>
      <c r="L181" s="7">
        <v>-2029057616</v>
      </c>
      <c r="M181" s="7">
        <v>2492914419</v>
      </c>
      <c r="N181" s="7">
        <v>780689634.76760006</v>
      </c>
      <c r="O181" s="8">
        <v>1712224784.2323999</v>
      </c>
      <c r="P181" s="7">
        <v>1479982909.4400001</v>
      </c>
      <c r="Q181" s="7">
        <v>232241874.7924</v>
      </c>
      <c r="R181" s="7">
        <v>0</v>
      </c>
      <c r="S181" s="7" t="s">
        <v>27</v>
      </c>
    </row>
    <row r="182" spans="1:19" ht="15" customHeight="1" x14ac:dyDescent="0.25">
      <c r="A182" s="5" t="s">
        <v>282</v>
      </c>
      <c r="B182" s="5" t="s">
        <v>43</v>
      </c>
      <c r="C182" s="6">
        <v>0</v>
      </c>
      <c r="D182" s="7">
        <v>743726819</v>
      </c>
      <c r="E182" s="7">
        <v>0</v>
      </c>
      <c r="F182" s="7">
        <v>0</v>
      </c>
      <c r="G182" s="7">
        <v>279870016</v>
      </c>
      <c r="H182" s="7">
        <v>463856803</v>
      </c>
      <c r="I182" s="7">
        <v>0</v>
      </c>
      <c r="J182" s="7">
        <v>0</v>
      </c>
      <c r="K182" s="7">
        <v>463856803</v>
      </c>
      <c r="L182" s="7">
        <v>-2029057616</v>
      </c>
      <c r="M182" s="7">
        <v>2492914419</v>
      </c>
      <c r="N182" s="7">
        <v>780689634.76760006</v>
      </c>
      <c r="O182" s="8">
        <v>1712224784.2323999</v>
      </c>
      <c r="P182" s="7">
        <v>1479982909.4400001</v>
      </c>
      <c r="Q182" s="7">
        <v>232241874.7924</v>
      </c>
      <c r="R182" s="7">
        <v>0</v>
      </c>
      <c r="S182" s="7" t="s">
        <v>27</v>
      </c>
    </row>
    <row r="183" spans="1:19" ht="15" customHeight="1" x14ac:dyDescent="0.25">
      <c r="A183" s="5" t="s">
        <v>283</v>
      </c>
      <c r="B183" s="5" t="s">
        <v>162</v>
      </c>
      <c r="C183" s="6">
        <v>0</v>
      </c>
      <c r="D183" s="7">
        <v>743726819</v>
      </c>
      <c r="E183" s="7">
        <v>0</v>
      </c>
      <c r="F183" s="7">
        <v>0</v>
      </c>
      <c r="G183" s="7">
        <v>279870016</v>
      </c>
      <c r="H183" s="7">
        <v>463856803</v>
      </c>
      <c r="I183" s="7">
        <v>0</v>
      </c>
      <c r="J183" s="7">
        <v>0</v>
      </c>
      <c r="K183" s="7">
        <v>463856803</v>
      </c>
      <c r="L183" s="7">
        <v>-2029057616</v>
      </c>
      <c r="M183" s="7">
        <v>2492914419</v>
      </c>
      <c r="N183" s="7">
        <v>780689634.76760006</v>
      </c>
      <c r="O183" s="8">
        <v>1712224784.2323999</v>
      </c>
      <c r="P183" s="7">
        <v>1479982909.4400001</v>
      </c>
      <c r="Q183" s="7">
        <v>232241874.7924</v>
      </c>
      <c r="R183" s="7">
        <v>0</v>
      </c>
      <c r="S183" s="7" t="s">
        <v>46</v>
      </c>
    </row>
    <row r="184" spans="1:19" ht="15" customHeight="1" x14ac:dyDescent="0.25">
      <c r="A184" s="5" t="s">
        <v>284</v>
      </c>
      <c r="B184" s="5" t="s">
        <v>285</v>
      </c>
      <c r="C184" s="6">
        <v>0</v>
      </c>
      <c r="D184" s="7">
        <v>129560984</v>
      </c>
      <c r="E184" s="7">
        <v>0</v>
      </c>
      <c r="F184" s="7">
        <v>0</v>
      </c>
      <c r="G184" s="7">
        <v>0</v>
      </c>
      <c r="H184" s="7">
        <v>129560984</v>
      </c>
      <c r="I184" s="7">
        <v>0</v>
      </c>
      <c r="J184" s="7">
        <v>0</v>
      </c>
      <c r="K184" s="7">
        <v>129560984</v>
      </c>
      <c r="L184" s="7">
        <v>0</v>
      </c>
      <c r="M184" s="7">
        <v>129560984</v>
      </c>
      <c r="N184" s="7">
        <v>36020683</v>
      </c>
      <c r="O184" s="8">
        <v>93540301</v>
      </c>
      <c r="P184" s="7">
        <v>38839301</v>
      </c>
      <c r="Q184" s="7">
        <v>54701000</v>
      </c>
      <c r="R184" s="7">
        <v>0</v>
      </c>
      <c r="S184" s="7" t="s">
        <v>27</v>
      </c>
    </row>
    <row r="185" spans="1:19" ht="15" customHeight="1" x14ac:dyDescent="0.25">
      <c r="A185" s="5" t="s">
        <v>286</v>
      </c>
      <c r="B185" s="5" t="s">
        <v>43</v>
      </c>
      <c r="C185" s="6">
        <v>0</v>
      </c>
      <c r="D185" s="7">
        <v>129560984</v>
      </c>
      <c r="E185" s="7">
        <v>0</v>
      </c>
      <c r="F185" s="7">
        <v>0</v>
      </c>
      <c r="G185" s="7">
        <v>0</v>
      </c>
      <c r="H185" s="7">
        <v>129560984</v>
      </c>
      <c r="I185" s="7">
        <v>0</v>
      </c>
      <c r="J185" s="7">
        <v>0</v>
      </c>
      <c r="K185" s="7">
        <v>129560984</v>
      </c>
      <c r="L185" s="7">
        <v>0</v>
      </c>
      <c r="M185" s="7">
        <v>129560984</v>
      </c>
      <c r="N185" s="7">
        <v>36020683</v>
      </c>
      <c r="O185" s="8">
        <v>93540301</v>
      </c>
      <c r="P185" s="7">
        <v>38839301</v>
      </c>
      <c r="Q185" s="7">
        <v>54701000</v>
      </c>
      <c r="R185" s="7">
        <v>0</v>
      </c>
      <c r="S185" s="7" t="s">
        <v>27</v>
      </c>
    </row>
    <row r="186" spans="1:19" ht="15" customHeight="1" x14ac:dyDescent="0.25">
      <c r="A186" s="5" t="s">
        <v>287</v>
      </c>
      <c r="B186" s="5" t="s">
        <v>162</v>
      </c>
      <c r="C186" s="6">
        <v>0</v>
      </c>
      <c r="D186" s="7">
        <v>129560984</v>
      </c>
      <c r="E186" s="7">
        <v>0</v>
      </c>
      <c r="F186" s="7">
        <v>0</v>
      </c>
      <c r="G186" s="7">
        <v>0</v>
      </c>
      <c r="H186" s="7">
        <v>129560984</v>
      </c>
      <c r="I186" s="7">
        <v>0</v>
      </c>
      <c r="J186" s="7">
        <v>0</v>
      </c>
      <c r="K186" s="7">
        <v>129560984</v>
      </c>
      <c r="L186" s="7">
        <v>0</v>
      </c>
      <c r="M186" s="7">
        <v>129560984</v>
      </c>
      <c r="N186" s="7">
        <v>36020683</v>
      </c>
      <c r="O186" s="8">
        <v>93540301</v>
      </c>
      <c r="P186" s="7">
        <v>38839301</v>
      </c>
      <c r="Q186" s="7">
        <v>54701000</v>
      </c>
      <c r="R186" s="7">
        <v>0</v>
      </c>
      <c r="S186" s="7" t="s">
        <v>46</v>
      </c>
    </row>
    <row r="187" spans="1:19" ht="15" customHeight="1" x14ac:dyDescent="0.25">
      <c r="A187" s="5" t="s">
        <v>288</v>
      </c>
      <c r="B187" s="5" t="s">
        <v>289</v>
      </c>
      <c r="C187" s="6">
        <v>0</v>
      </c>
      <c r="D187" s="7">
        <v>22828000</v>
      </c>
      <c r="E187" s="7">
        <v>0</v>
      </c>
      <c r="F187" s="7">
        <v>0</v>
      </c>
      <c r="G187" s="7">
        <v>0</v>
      </c>
      <c r="H187" s="7">
        <v>22828000</v>
      </c>
      <c r="I187" s="7">
        <v>0</v>
      </c>
      <c r="J187" s="7">
        <v>0</v>
      </c>
      <c r="K187" s="7">
        <v>22828000</v>
      </c>
      <c r="L187" s="7">
        <v>0</v>
      </c>
      <c r="M187" s="7">
        <v>22828000</v>
      </c>
      <c r="N187" s="7">
        <v>9239005</v>
      </c>
      <c r="O187" s="8">
        <v>13588995</v>
      </c>
      <c r="P187" s="7">
        <v>7810000</v>
      </c>
      <c r="Q187" s="7">
        <v>5778995</v>
      </c>
      <c r="R187" s="7">
        <v>0</v>
      </c>
      <c r="S187" s="7" t="s">
        <v>27</v>
      </c>
    </row>
    <row r="188" spans="1:19" ht="15" customHeight="1" x14ac:dyDescent="0.25">
      <c r="A188" s="5" t="s">
        <v>290</v>
      </c>
      <c r="B188" s="5" t="s">
        <v>43</v>
      </c>
      <c r="C188" s="6">
        <v>0</v>
      </c>
      <c r="D188" s="7">
        <v>22828000</v>
      </c>
      <c r="E188" s="7">
        <v>0</v>
      </c>
      <c r="F188" s="7">
        <v>0</v>
      </c>
      <c r="G188" s="7">
        <v>0</v>
      </c>
      <c r="H188" s="7">
        <v>22828000</v>
      </c>
      <c r="I188" s="7">
        <v>0</v>
      </c>
      <c r="J188" s="7">
        <v>0</v>
      </c>
      <c r="K188" s="7">
        <v>22828000</v>
      </c>
      <c r="L188" s="7">
        <v>0</v>
      </c>
      <c r="M188" s="7">
        <v>22828000</v>
      </c>
      <c r="N188" s="7">
        <v>9239005</v>
      </c>
      <c r="O188" s="8">
        <v>13588995</v>
      </c>
      <c r="P188" s="7">
        <v>7810000</v>
      </c>
      <c r="Q188" s="7">
        <v>5778995</v>
      </c>
      <c r="R188" s="7">
        <v>0</v>
      </c>
      <c r="S188" s="7" t="s">
        <v>27</v>
      </c>
    </row>
    <row r="189" spans="1:19" ht="15" customHeight="1" x14ac:dyDescent="0.25">
      <c r="A189" s="5" t="s">
        <v>291</v>
      </c>
      <c r="B189" s="5" t="s">
        <v>162</v>
      </c>
      <c r="C189" s="6">
        <v>0</v>
      </c>
      <c r="D189" s="7">
        <v>22828000</v>
      </c>
      <c r="E189" s="7">
        <v>0</v>
      </c>
      <c r="F189" s="7">
        <v>0</v>
      </c>
      <c r="G189" s="7">
        <v>0</v>
      </c>
      <c r="H189" s="7">
        <v>22828000</v>
      </c>
      <c r="I189" s="7">
        <v>0</v>
      </c>
      <c r="J189" s="7">
        <v>0</v>
      </c>
      <c r="K189" s="7">
        <v>22828000</v>
      </c>
      <c r="L189" s="7">
        <v>0</v>
      </c>
      <c r="M189" s="7">
        <v>22828000</v>
      </c>
      <c r="N189" s="7">
        <v>9239005</v>
      </c>
      <c r="O189" s="8">
        <v>13588995</v>
      </c>
      <c r="P189" s="7">
        <v>7810000</v>
      </c>
      <c r="Q189" s="7">
        <v>5778995</v>
      </c>
      <c r="R189" s="7">
        <v>0</v>
      </c>
      <c r="S189" s="7" t="s">
        <v>46</v>
      </c>
    </row>
    <row r="190" spans="1:19" ht="15" customHeight="1" x14ac:dyDescent="0.25">
      <c r="A190" s="5" t="s">
        <v>292</v>
      </c>
      <c r="B190" s="5" t="s">
        <v>293</v>
      </c>
      <c r="C190" s="6">
        <v>0</v>
      </c>
      <c r="D190" s="7">
        <v>90000000</v>
      </c>
      <c r="E190" s="7">
        <v>0</v>
      </c>
      <c r="F190" s="7">
        <v>0</v>
      </c>
      <c r="G190" s="7">
        <v>0</v>
      </c>
      <c r="H190" s="7">
        <v>90000000</v>
      </c>
      <c r="I190" s="7">
        <v>0</v>
      </c>
      <c r="J190" s="7">
        <v>0</v>
      </c>
      <c r="K190" s="7">
        <v>90000000</v>
      </c>
      <c r="L190" s="7">
        <v>0</v>
      </c>
      <c r="M190" s="7">
        <v>90000000</v>
      </c>
      <c r="N190" s="7">
        <v>23386027.899999999</v>
      </c>
      <c r="O190" s="8">
        <v>66613972.100000001</v>
      </c>
      <c r="P190" s="7">
        <v>51483720</v>
      </c>
      <c r="Q190" s="7">
        <v>15130252.1</v>
      </c>
      <c r="R190" s="7">
        <v>0</v>
      </c>
      <c r="S190" s="7" t="s">
        <v>27</v>
      </c>
    </row>
    <row r="191" spans="1:19" ht="15" customHeight="1" x14ac:dyDescent="0.25">
      <c r="A191" s="5" t="s">
        <v>294</v>
      </c>
      <c r="B191" s="5" t="s">
        <v>43</v>
      </c>
      <c r="C191" s="6">
        <v>0</v>
      </c>
      <c r="D191" s="7">
        <v>90000000</v>
      </c>
      <c r="E191" s="7">
        <v>0</v>
      </c>
      <c r="F191" s="7">
        <v>0</v>
      </c>
      <c r="G191" s="7">
        <v>0</v>
      </c>
      <c r="H191" s="7">
        <v>90000000</v>
      </c>
      <c r="I191" s="7">
        <v>0</v>
      </c>
      <c r="J191" s="7">
        <v>0</v>
      </c>
      <c r="K191" s="7">
        <v>90000000</v>
      </c>
      <c r="L191" s="7">
        <v>0</v>
      </c>
      <c r="M191" s="7">
        <v>90000000</v>
      </c>
      <c r="N191" s="7">
        <v>23386027.899999999</v>
      </c>
      <c r="O191" s="8">
        <v>66613972.100000001</v>
      </c>
      <c r="P191" s="7">
        <v>51483720</v>
      </c>
      <c r="Q191" s="7">
        <v>15130252.1</v>
      </c>
      <c r="R191" s="7">
        <v>0</v>
      </c>
      <c r="S191" s="7" t="s">
        <v>27</v>
      </c>
    </row>
    <row r="192" spans="1:19" ht="15" customHeight="1" x14ac:dyDescent="0.25">
      <c r="A192" s="5" t="s">
        <v>295</v>
      </c>
      <c r="B192" s="5" t="s">
        <v>162</v>
      </c>
      <c r="C192" s="6">
        <v>0</v>
      </c>
      <c r="D192" s="7">
        <v>90000000</v>
      </c>
      <c r="E192" s="7">
        <v>0</v>
      </c>
      <c r="F192" s="7">
        <v>0</v>
      </c>
      <c r="G192" s="7">
        <v>0</v>
      </c>
      <c r="H192" s="7">
        <v>90000000</v>
      </c>
      <c r="I192" s="7">
        <v>0</v>
      </c>
      <c r="J192" s="7">
        <v>0</v>
      </c>
      <c r="K192" s="7">
        <v>90000000</v>
      </c>
      <c r="L192" s="7">
        <v>0</v>
      </c>
      <c r="M192" s="7">
        <v>90000000</v>
      </c>
      <c r="N192" s="7">
        <v>23386027.899999999</v>
      </c>
      <c r="O192" s="8">
        <v>66613972.100000001</v>
      </c>
      <c r="P192" s="7">
        <v>51483720</v>
      </c>
      <c r="Q192" s="7">
        <v>15130252.1</v>
      </c>
      <c r="R192" s="7">
        <v>0</v>
      </c>
      <c r="S192" s="7" t="s">
        <v>46</v>
      </c>
    </row>
    <row r="193" spans="1:19" ht="15" customHeight="1" x14ac:dyDescent="0.25">
      <c r="A193" s="5" t="s">
        <v>296</v>
      </c>
      <c r="B193" s="5" t="s">
        <v>297</v>
      </c>
      <c r="C193" s="6">
        <v>0</v>
      </c>
      <c r="D193" s="7">
        <v>35912722</v>
      </c>
      <c r="E193" s="7">
        <v>0</v>
      </c>
      <c r="F193" s="7">
        <v>0</v>
      </c>
      <c r="G193" s="7">
        <v>0</v>
      </c>
      <c r="H193" s="7">
        <v>35912722</v>
      </c>
      <c r="I193" s="7">
        <v>0</v>
      </c>
      <c r="J193" s="7">
        <v>0</v>
      </c>
      <c r="K193" s="7">
        <v>35912722</v>
      </c>
      <c r="L193" s="7">
        <v>0</v>
      </c>
      <c r="M193" s="7">
        <v>35912722</v>
      </c>
      <c r="N193" s="7">
        <v>18814732</v>
      </c>
      <c r="O193" s="8">
        <v>17097990</v>
      </c>
      <c r="P193" s="7">
        <v>15987500</v>
      </c>
      <c r="Q193" s="7">
        <v>1110490</v>
      </c>
      <c r="R193" s="7">
        <v>0</v>
      </c>
      <c r="S193" s="7" t="s">
        <v>27</v>
      </c>
    </row>
    <row r="194" spans="1:19" ht="15" customHeight="1" x14ac:dyDescent="0.25">
      <c r="A194" s="5" t="s">
        <v>298</v>
      </c>
      <c r="B194" s="5" t="s">
        <v>43</v>
      </c>
      <c r="C194" s="6">
        <v>0</v>
      </c>
      <c r="D194" s="7">
        <v>35912722</v>
      </c>
      <c r="E194" s="7">
        <v>0</v>
      </c>
      <c r="F194" s="7">
        <v>0</v>
      </c>
      <c r="G194" s="7">
        <v>0</v>
      </c>
      <c r="H194" s="7">
        <v>35912722</v>
      </c>
      <c r="I194" s="7">
        <v>0</v>
      </c>
      <c r="J194" s="7">
        <v>0</v>
      </c>
      <c r="K194" s="7">
        <v>35912722</v>
      </c>
      <c r="L194" s="7">
        <v>0</v>
      </c>
      <c r="M194" s="7">
        <v>35912722</v>
      </c>
      <c r="N194" s="7">
        <v>18814732</v>
      </c>
      <c r="O194" s="8">
        <v>17097990</v>
      </c>
      <c r="P194" s="7">
        <v>15987500</v>
      </c>
      <c r="Q194" s="7">
        <v>1110490</v>
      </c>
      <c r="R194" s="7">
        <v>0</v>
      </c>
      <c r="S194" s="7" t="s">
        <v>27</v>
      </c>
    </row>
    <row r="195" spans="1:19" ht="15" customHeight="1" x14ac:dyDescent="0.25">
      <c r="A195" s="5" t="s">
        <v>299</v>
      </c>
      <c r="B195" s="5" t="s">
        <v>162</v>
      </c>
      <c r="C195" s="6">
        <v>0</v>
      </c>
      <c r="D195" s="7">
        <v>35912722</v>
      </c>
      <c r="E195" s="7">
        <v>0</v>
      </c>
      <c r="F195" s="7">
        <v>0</v>
      </c>
      <c r="G195" s="7">
        <v>0</v>
      </c>
      <c r="H195" s="7">
        <v>35912722</v>
      </c>
      <c r="I195" s="7">
        <v>0</v>
      </c>
      <c r="J195" s="7">
        <v>0</v>
      </c>
      <c r="K195" s="7">
        <v>35912722</v>
      </c>
      <c r="L195" s="7">
        <v>0</v>
      </c>
      <c r="M195" s="7">
        <v>35912722</v>
      </c>
      <c r="N195" s="7">
        <v>18814732</v>
      </c>
      <c r="O195" s="8">
        <v>17097990</v>
      </c>
      <c r="P195" s="7">
        <v>15987500</v>
      </c>
      <c r="Q195" s="7">
        <v>1110490</v>
      </c>
      <c r="R195" s="7">
        <v>0</v>
      </c>
      <c r="S195" s="7" t="s">
        <v>46</v>
      </c>
    </row>
    <row r="196" spans="1:19" ht="15" customHeight="1" x14ac:dyDescent="0.25">
      <c r="A196" s="5" t="s">
        <v>300</v>
      </c>
      <c r="B196" s="5" t="s">
        <v>301</v>
      </c>
      <c r="C196" s="6">
        <v>0</v>
      </c>
      <c r="D196" s="7">
        <v>34000000</v>
      </c>
      <c r="E196" s="7">
        <v>0</v>
      </c>
      <c r="F196" s="7">
        <v>0</v>
      </c>
      <c r="G196" s="7">
        <v>0</v>
      </c>
      <c r="H196" s="7">
        <v>34000000</v>
      </c>
      <c r="I196" s="7">
        <v>0</v>
      </c>
      <c r="J196" s="7">
        <v>0</v>
      </c>
      <c r="K196" s="7">
        <v>34000000</v>
      </c>
      <c r="L196" s="7">
        <v>0</v>
      </c>
      <c r="M196" s="7">
        <v>34000000</v>
      </c>
      <c r="N196" s="7">
        <v>34000000</v>
      </c>
      <c r="O196" s="8">
        <v>0</v>
      </c>
      <c r="P196" s="7">
        <v>0</v>
      </c>
      <c r="Q196" s="7">
        <v>0</v>
      </c>
      <c r="R196" s="7">
        <v>0</v>
      </c>
      <c r="S196" s="7" t="s">
        <v>27</v>
      </c>
    </row>
    <row r="197" spans="1:19" ht="15" customHeight="1" x14ac:dyDescent="0.25">
      <c r="A197" s="5" t="s">
        <v>302</v>
      </c>
      <c r="B197" s="5" t="s">
        <v>43</v>
      </c>
      <c r="C197" s="6">
        <v>0</v>
      </c>
      <c r="D197" s="7">
        <v>34000000</v>
      </c>
      <c r="E197" s="7">
        <v>0</v>
      </c>
      <c r="F197" s="7">
        <v>0</v>
      </c>
      <c r="G197" s="7">
        <v>0</v>
      </c>
      <c r="H197" s="7">
        <v>34000000</v>
      </c>
      <c r="I197" s="7">
        <v>0</v>
      </c>
      <c r="J197" s="7">
        <v>0</v>
      </c>
      <c r="K197" s="7">
        <v>34000000</v>
      </c>
      <c r="L197" s="7">
        <v>0</v>
      </c>
      <c r="M197" s="7">
        <v>34000000</v>
      </c>
      <c r="N197" s="7">
        <v>34000000</v>
      </c>
      <c r="O197" s="8">
        <v>0</v>
      </c>
      <c r="P197" s="7">
        <v>0</v>
      </c>
      <c r="Q197" s="7">
        <v>0</v>
      </c>
      <c r="R197" s="7">
        <v>0</v>
      </c>
      <c r="S197" s="7" t="s">
        <v>27</v>
      </c>
    </row>
    <row r="198" spans="1:19" ht="15" customHeight="1" x14ac:dyDescent="0.25">
      <c r="A198" s="5" t="s">
        <v>303</v>
      </c>
      <c r="B198" s="5" t="s">
        <v>162</v>
      </c>
      <c r="C198" s="6">
        <v>0</v>
      </c>
      <c r="D198" s="7">
        <v>34000000</v>
      </c>
      <c r="E198" s="7">
        <v>0</v>
      </c>
      <c r="F198" s="7">
        <v>0</v>
      </c>
      <c r="G198" s="7">
        <v>0</v>
      </c>
      <c r="H198" s="7">
        <v>34000000</v>
      </c>
      <c r="I198" s="7">
        <v>0</v>
      </c>
      <c r="J198" s="7">
        <v>0</v>
      </c>
      <c r="K198" s="7">
        <v>34000000</v>
      </c>
      <c r="L198" s="7">
        <v>0</v>
      </c>
      <c r="M198" s="7">
        <v>34000000</v>
      </c>
      <c r="N198" s="7">
        <v>34000000</v>
      </c>
      <c r="O198" s="8">
        <v>0</v>
      </c>
      <c r="P198" s="7">
        <v>0</v>
      </c>
      <c r="Q198" s="7">
        <v>0</v>
      </c>
      <c r="R198" s="7">
        <v>0</v>
      </c>
      <c r="S198" s="7" t="s">
        <v>46</v>
      </c>
    </row>
    <row r="199" spans="1:19" ht="15" customHeight="1" x14ac:dyDescent="0.25">
      <c r="A199" s="5" t="s">
        <v>304</v>
      </c>
      <c r="B199" s="5" t="s">
        <v>305</v>
      </c>
      <c r="C199" s="6">
        <v>0</v>
      </c>
      <c r="D199" s="7">
        <v>1263546786</v>
      </c>
      <c r="E199" s="7">
        <v>0</v>
      </c>
      <c r="F199" s="7">
        <v>0</v>
      </c>
      <c r="G199" s="7">
        <v>0</v>
      </c>
      <c r="H199" s="7">
        <v>1263546786</v>
      </c>
      <c r="I199" s="7">
        <v>0</v>
      </c>
      <c r="J199" s="7">
        <v>0</v>
      </c>
      <c r="K199" s="7">
        <v>1263546786</v>
      </c>
      <c r="L199" s="7">
        <v>0</v>
      </c>
      <c r="M199" s="7">
        <v>1263546786</v>
      </c>
      <c r="N199" s="7">
        <v>1018424558.67</v>
      </c>
      <c r="O199" s="8">
        <v>245122227.33000001</v>
      </c>
      <c r="P199" s="7">
        <v>24507484</v>
      </c>
      <c r="Q199" s="7">
        <v>220614743.33000001</v>
      </c>
      <c r="R199" s="7">
        <v>0</v>
      </c>
      <c r="S199" s="7" t="s">
        <v>27</v>
      </c>
    </row>
    <row r="200" spans="1:19" ht="15" customHeight="1" x14ac:dyDescent="0.25">
      <c r="A200" s="5" t="s">
        <v>306</v>
      </c>
      <c r="B200" s="5" t="s">
        <v>43</v>
      </c>
      <c r="C200" s="6">
        <v>0</v>
      </c>
      <c r="D200" s="7">
        <v>1263546786</v>
      </c>
      <c r="E200" s="7">
        <v>0</v>
      </c>
      <c r="F200" s="7">
        <v>0</v>
      </c>
      <c r="G200" s="7">
        <v>0</v>
      </c>
      <c r="H200" s="7">
        <v>1263546786</v>
      </c>
      <c r="I200" s="7">
        <v>0</v>
      </c>
      <c r="J200" s="7">
        <v>0</v>
      </c>
      <c r="K200" s="7">
        <v>1263546786</v>
      </c>
      <c r="L200" s="7">
        <v>0</v>
      </c>
      <c r="M200" s="7">
        <v>1263546786</v>
      </c>
      <c r="N200" s="7">
        <v>1018424558.67</v>
      </c>
      <c r="O200" s="8">
        <v>245122227.33000001</v>
      </c>
      <c r="P200" s="7">
        <v>24507484</v>
      </c>
      <c r="Q200" s="7">
        <v>220614743.33000001</v>
      </c>
      <c r="R200" s="7">
        <v>0</v>
      </c>
      <c r="S200" s="7" t="s">
        <v>27</v>
      </c>
    </row>
    <row r="201" spans="1:19" ht="15" customHeight="1" x14ac:dyDescent="0.25">
      <c r="A201" s="5" t="s">
        <v>307</v>
      </c>
      <c r="B201" s="5" t="s">
        <v>162</v>
      </c>
      <c r="C201" s="6">
        <v>0</v>
      </c>
      <c r="D201" s="7">
        <v>1263546786</v>
      </c>
      <c r="E201" s="7">
        <v>0</v>
      </c>
      <c r="F201" s="7">
        <v>0</v>
      </c>
      <c r="G201" s="7">
        <v>0</v>
      </c>
      <c r="H201" s="7">
        <v>1263546786</v>
      </c>
      <c r="I201" s="7">
        <v>0</v>
      </c>
      <c r="J201" s="7">
        <v>0</v>
      </c>
      <c r="K201" s="7">
        <v>1263546786</v>
      </c>
      <c r="L201" s="7">
        <v>0</v>
      </c>
      <c r="M201" s="7">
        <v>1263546786</v>
      </c>
      <c r="N201" s="7">
        <v>1018424558.67</v>
      </c>
      <c r="O201" s="8">
        <v>245122227.33000001</v>
      </c>
      <c r="P201" s="7">
        <v>24507484</v>
      </c>
      <c r="Q201" s="7">
        <v>220614743.33000001</v>
      </c>
      <c r="R201" s="7">
        <v>0</v>
      </c>
      <c r="S201" s="7" t="s">
        <v>46</v>
      </c>
    </row>
    <row r="202" spans="1:19" ht="15" customHeight="1" x14ac:dyDescent="0.25">
      <c r="A202" s="5" t="s">
        <v>308</v>
      </c>
      <c r="B202" s="5" t="s">
        <v>309</v>
      </c>
      <c r="C202" s="6">
        <v>0</v>
      </c>
      <c r="D202" s="7">
        <v>83566666</v>
      </c>
      <c r="E202" s="7">
        <v>0</v>
      </c>
      <c r="F202" s="7">
        <v>0</v>
      </c>
      <c r="G202" s="7">
        <v>0</v>
      </c>
      <c r="H202" s="7">
        <v>83566666</v>
      </c>
      <c r="I202" s="7">
        <v>0</v>
      </c>
      <c r="J202" s="7">
        <v>0</v>
      </c>
      <c r="K202" s="7">
        <v>83566666</v>
      </c>
      <c r="L202" s="7">
        <v>0</v>
      </c>
      <c r="M202" s="7">
        <v>83566666</v>
      </c>
      <c r="N202" s="7">
        <v>83566666</v>
      </c>
      <c r="O202" s="8">
        <v>0</v>
      </c>
      <c r="P202" s="7">
        <v>0</v>
      </c>
      <c r="Q202" s="7">
        <v>0</v>
      </c>
      <c r="R202" s="7">
        <v>0</v>
      </c>
      <c r="S202" s="7" t="s">
        <v>27</v>
      </c>
    </row>
    <row r="203" spans="1:19" ht="15" customHeight="1" x14ac:dyDescent="0.25">
      <c r="A203" s="5" t="s">
        <v>310</v>
      </c>
      <c r="B203" s="5" t="s">
        <v>43</v>
      </c>
      <c r="C203" s="6">
        <v>0</v>
      </c>
      <c r="D203" s="7">
        <v>83566666</v>
      </c>
      <c r="E203" s="7">
        <v>0</v>
      </c>
      <c r="F203" s="7">
        <v>0</v>
      </c>
      <c r="G203" s="7">
        <v>0</v>
      </c>
      <c r="H203" s="7">
        <v>83566666</v>
      </c>
      <c r="I203" s="7">
        <v>0</v>
      </c>
      <c r="J203" s="7">
        <v>0</v>
      </c>
      <c r="K203" s="7">
        <v>83566666</v>
      </c>
      <c r="L203" s="7">
        <v>0</v>
      </c>
      <c r="M203" s="7">
        <v>83566666</v>
      </c>
      <c r="N203" s="7">
        <v>83566666</v>
      </c>
      <c r="O203" s="8">
        <v>0</v>
      </c>
      <c r="P203" s="7">
        <v>0</v>
      </c>
      <c r="Q203" s="7">
        <v>0</v>
      </c>
      <c r="R203" s="7">
        <v>0</v>
      </c>
      <c r="S203" s="7" t="s">
        <v>27</v>
      </c>
    </row>
    <row r="204" spans="1:19" ht="15" customHeight="1" x14ac:dyDescent="0.25">
      <c r="A204" s="5" t="s">
        <v>311</v>
      </c>
      <c r="B204" s="5" t="s">
        <v>162</v>
      </c>
      <c r="C204" s="6">
        <v>0</v>
      </c>
      <c r="D204" s="7">
        <v>83566666</v>
      </c>
      <c r="E204" s="7">
        <v>0</v>
      </c>
      <c r="F204" s="7">
        <v>0</v>
      </c>
      <c r="G204" s="7">
        <v>0</v>
      </c>
      <c r="H204" s="7">
        <v>83566666</v>
      </c>
      <c r="I204" s="7">
        <v>0</v>
      </c>
      <c r="J204" s="7">
        <v>0</v>
      </c>
      <c r="K204" s="7">
        <v>83566666</v>
      </c>
      <c r="L204" s="7">
        <v>0</v>
      </c>
      <c r="M204" s="7">
        <v>83566666</v>
      </c>
      <c r="N204" s="7">
        <v>83566666</v>
      </c>
      <c r="O204" s="8">
        <v>0</v>
      </c>
      <c r="P204" s="7">
        <v>0</v>
      </c>
      <c r="Q204" s="7">
        <v>0</v>
      </c>
      <c r="R204" s="7">
        <v>0</v>
      </c>
      <c r="S204" s="7" t="s">
        <v>46</v>
      </c>
    </row>
    <row r="205" spans="1:19" ht="15" customHeight="1" x14ac:dyDescent="0.25">
      <c r="A205" s="5" t="s">
        <v>312</v>
      </c>
      <c r="B205" s="5" t="s">
        <v>313</v>
      </c>
      <c r="C205" s="6">
        <v>0</v>
      </c>
      <c r="D205" s="7">
        <v>1671429765</v>
      </c>
      <c r="E205" s="7">
        <v>0</v>
      </c>
      <c r="F205" s="7">
        <v>0</v>
      </c>
      <c r="G205" s="7">
        <v>0</v>
      </c>
      <c r="H205" s="7">
        <v>1671429765</v>
      </c>
      <c r="I205" s="7">
        <v>0</v>
      </c>
      <c r="J205" s="7">
        <v>0</v>
      </c>
      <c r="K205" s="7">
        <v>1671429765</v>
      </c>
      <c r="L205" s="7">
        <v>0</v>
      </c>
      <c r="M205" s="7">
        <v>1671429765</v>
      </c>
      <c r="N205" s="7">
        <v>1536349527.28</v>
      </c>
      <c r="O205" s="8">
        <v>135080237.72</v>
      </c>
      <c r="P205" s="7">
        <v>106603088.72</v>
      </c>
      <c r="Q205" s="7">
        <v>28477149</v>
      </c>
      <c r="R205" s="7">
        <v>0</v>
      </c>
      <c r="S205" s="7" t="s">
        <v>27</v>
      </c>
    </row>
    <row r="206" spans="1:19" ht="15" customHeight="1" x14ac:dyDescent="0.25">
      <c r="A206" s="5" t="s">
        <v>314</v>
      </c>
      <c r="B206" s="5" t="s">
        <v>43</v>
      </c>
      <c r="C206" s="6">
        <v>0</v>
      </c>
      <c r="D206" s="7">
        <v>1671429765</v>
      </c>
      <c r="E206" s="7">
        <v>0</v>
      </c>
      <c r="F206" s="7">
        <v>0</v>
      </c>
      <c r="G206" s="7">
        <v>0</v>
      </c>
      <c r="H206" s="7">
        <v>1671429765</v>
      </c>
      <c r="I206" s="7">
        <v>0</v>
      </c>
      <c r="J206" s="7">
        <v>0</v>
      </c>
      <c r="K206" s="7">
        <v>1671429765</v>
      </c>
      <c r="L206" s="7">
        <v>0</v>
      </c>
      <c r="M206" s="7">
        <v>1671429765</v>
      </c>
      <c r="N206" s="7">
        <v>1536349527.28</v>
      </c>
      <c r="O206" s="8">
        <v>135080237.72</v>
      </c>
      <c r="P206" s="7">
        <v>106603088.72</v>
      </c>
      <c r="Q206" s="7">
        <v>28477149</v>
      </c>
      <c r="R206" s="7">
        <v>0</v>
      </c>
      <c r="S206" s="7" t="s">
        <v>27</v>
      </c>
    </row>
    <row r="207" spans="1:19" ht="15" customHeight="1" x14ac:dyDescent="0.25">
      <c r="A207" s="5" t="s">
        <v>315</v>
      </c>
      <c r="B207" s="5" t="s">
        <v>162</v>
      </c>
      <c r="C207" s="6">
        <v>0</v>
      </c>
      <c r="D207" s="7">
        <v>1671429765</v>
      </c>
      <c r="E207" s="7">
        <v>0</v>
      </c>
      <c r="F207" s="7">
        <v>0</v>
      </c>
      <c r="G207" s="7">
        <v>0</v>
      </c>
      <c r="H207" s="7">
        <v>1671429765</v>
      </c>
      <c r="I207" s="7">
        <v>0</v>
      </c>
      <c r="J207" s="7">
        <v>0</v>
      </c>
      <c r="K207" s="7">
        <v>1671429765</v>
      </c>
      <c r="L207" s="7">
        <v>0</v>
      </c>
      <c r="M207" s="7">
        <v>1671429765</v>
      </c>
      <c r="N207" s="7">
        <v>1536349527.28</v>
      </c>
      <c r="O207" s="8">
        <v>135080237.72</v>
      </c>
      <c r="P207" s="7">
        <v>106603088.72</v>
      </c>
      <c r="Q207" s="7">
        <v>28477149</v>
      </c>
      <c r="R207" s="7">
        <v>0</v>
      </c>
      <c r="S207" s="7" t="s">
        <v>46</v>
      </c>
    </row>
    <row r="208" spans="1:19" ht="15" customHeight="1" x14ac:dyDescent="0.25">
      <c r="A208" s="5" t="s">
        <v>316</v>
      </c>
      <c r="B208" s="5" t="s">
        <v>317</v>
      </c>
      <c r="C208" s="6">
        <v>0</v>
      </c>
      <c r="D208" s="7">
        <v>100000000</v>
      </c>
      <c r="E208" s="7">
        <v>0</v>
      </c>
      <c r="F208" s="7">
        <v>0</v>
      </c>
      <c r="G208" s="7">
        <v>0</v>
      </c>
      <c r="H208" s="7">
        <v>100000000</v>
      </c>
      <c r="I208" s="7">
        <v>0</v>
      </c>
      <c r="J208" s="7">
        <v>0</v>
      </c>
      <c r="K208" s="7">
        <v>100000000</v>
      </c>
      <c r="L208" s="7">
        <v>0</v>
      </c>
      <c r="M208" s="7">
        <v>100000000</v>
      </c>
      <c r="N208" s="7">
        <v>45620000</v>
      </c>
      <c r="O208" s="8">
        <v>54380000</v>
      </c>
      <c r="P208" s="7">
        <v>53880000</v>
      </c>
      <c r="Q208" s="7">
        <v>500000</v>
      </c>
      <c r="R208" s="7">
        <v>0</v>
      </c>
      <c r="S208" s="7" t="s">
        <v>27</v>
      </c>
    </row>
    <row r="209" spans="1:19" ht="15" customHeight="1" x14ac:dyDescent="0.25">
      <c r="A209" s="5" t="s">
        <v>318</v>
      </c>
      <c r="B209" s="5" t="s">
        <v>43</v>
      </c>
      <c r="C209" s="6">
        <v>0</v>
      </c>
      <c r="D209" s="7">
        <v>100000000</v>
      </c>
      <c r="E209" s="7">
        <v>0</v>
      </c>
      <c r="F209" s="7">
        <v>0</v>
      </c>
      <c r="G209" s="7">
        <v>0</v>
      </c>
      <c r="H209" s="7">
        <v>100000000</v>
      </c>
      <c r="I209" s="7">
        <v>0</v>
      </c>
      <c r="J209" s="7">
        <v>0</v>
      </c>
      <c r="K209" s="7">
        <v>100000000</v>
      </c>
      <c r="L209" s="7">
        <v>0</v>
      </c>
      <c r="M209" s="7">
        <v>100000000</v>
      </c>
      <c r="N209" s="7">
        <v>45620000</v>
      </c>
      <c r="O209" s="8">
        <v>54380000</v>
      </c>
      <c r="P209" s="7">
        <v>53880000</v>
      </c>
      <c r="Q209" s="7">
        <v>500000</v>
      </c>
      <c r="R209" s="7">
        <v>0</v>
      </c>
      <c r="S209" s="7" t="s">
        <v>27</v>
      </c>
    </row>
    <row r="210" spans="1:19" ht="15" customHeight="1" x14ac:dyDescent="0.25">
      <c r="A210" s="5" t="s">
        <v>319</v>
      </c>
      <c r="B210" s="5" t="s">
        <v>162</v>
      </c>
      <c r="C210" s="6">
        <v>0</v>
      </c>
      <c r="D210" s="7">
        <v>100000000</v>
      </c>
      <c r="E210" s="7">
        <v>0</v>
      </c>
      <c r="F210" s="7">
        <v>0</v>
      </c>
      <c r="G210" s="7">
        <v>0</v>
      </c>
      <c r="H210" s="7">
        <v>100000000</v>
      </c>
      <c r="I210" s="7">
        <v>0</v>
      </c>
      <c r="J210" s="7">
        <v>0</v>
      </c>
      <c r="K210" s="7">
        <v>100000000</v>
      </c>
      <c r="L210" s="7">
        <v>0</v>
      </c>
      <c r="M210" s="7">
        <v>100000000</v>
      </c>
      <c r="N210" s="7">
        <v>45620000</v>
      </c>
      <c r="O210" s="8">
        <v>54380000</v>
      </c>
      <c r="P210" s="7">
        <v>53880000</v>
      </c>
      <c r="Q210" s="7">
        <v>500000</v>
      </c>
      <c r="R210" s="7">
        <v>0</v>
      </c>
      <c r="S210" s="7" t="s">
        <v>46</v>
      </c>
    </row>
    <row r="211" spans="1:19" ht="15" customHeight="1" x14ac:dyDescent="0.25">
      <c r="A211" s="5" t="s">
        <v>320</v>
      </c>
      <c r="B211" s="5" t="s">
        <v>321</v>
      </c>
      <c r="C211" s="6">
        <v>0</v>
      </c>
      <c r="D211" s="7">
        <v>78470700</v>
      </c>
      <c r="E211" s="7">
        <v>0</v>
      </c>
      <c r="F211" s="7">
        <v>0</v>
      </c>
      <c r="G211" s="7">
        <v>0</v>
      </c>
      <c r="H211" s="7">
        <v>78470700</v>
      </c>
      <c r="I211" s="7">
        <v>0</v>
      </c>
      <c r="J211" s="7">
        <v>0</v>
      </c>
      <c r="K211" s="7">
        <v>78470700</v>
      </c>
      <c r="L211" s="7">
        <v>0</v>
      </c>
      <c r="M211" s="7">
        <v>78470700</v>
      </c>
      <c r="N211" s="7">
        <v>61337858</v>
      </c>
      <c r="O211" s="8">
        <v>17132842</v>
      </c>
      <c r="P211" s="7">
        <v>15470180</v>
      </c>
      <c r="Q211" s="7">
        <v>1662662</v>
      </c>
      <c r="R211" s="7">
        <v>0</v>
      </c>
      <c r="S211" s="7" t="s">
        <v>27</v>
      </c>
    </row>
    <row r="212" spans="1:19" ht="15" customHeight="1" x14ac:dyDescent="0.25">
      <c r="A212" s="5" t="s">
        <v>322</v>
      </c>
      <c r="B212" s="5" t="s">
        <v>43</v>
      </c>
      <c r="C212" s="6">
        <v>0</v>
      </c>
      <c r="D212" s="7">
        <v>78470700</v>
      </c>
      <c r="E212" s="7">
        <v>0</v>
      </c>
      <c r="F212" s="7">
        <v>0</v>
      </c>
      <c r="G212" s="7">
        <v>0</v>
      </c>
      <c r="H212" s="7">
        <v>78470700</v>
      </c>
      <c r="I212" s="7">
        <v>0</v>
      </c>
      <c r="J212" s="7">
        <v>0</v>
      </c>
      <c r="K212" s="7">
        <v>78470700</v>
      </c>
      <c r="L212" s="7">
        <v>0</v>
      </c>
      <c r="M212" s="7">
        <v>78470700</v>
      </c>
      <c r="N212" s="7">
        <v>61337858</v>
      </c>
      <c r="O212" s="8">
        <v>17132842</v>
      </c>
      <c r="P212" s="7">
        <v>15470180</v>
      </c>
      <c r="Q212" s="7">
        <v>1662662</v>
      </c>
      <c r="R212" s="7">
        <v>0</v>
      </c>
      <c r="S212" s="7" t="s">
        <v>27</v>
      </c>
    </row>
    <row r="213" spans="1:19" ht="15" customHeight="1" x14ac:dyDescent="0.25">
      <c r="A213" s="5" t="s">
        <v>323</v>
      </c>
      <c r="B213" s="5" t="s">
        <v>162</v>
      </c>
      <c r="C213" s="6">
        <v>0</v>
      </c>
      <c r="D213" s="7">
        <v>78470700</v>
      </c>
      <c r="E213" s="7">
        <v>0</v>
      </c>
      <c r="F213" s="7">
        <v>0</v>
      </c>
      <c r="G213" s="7">
        <v>0</v>
      </c>
      <c r="H213" s="7">
        <v>78470700</v>
      </c>
      <c r="I213" s="7">
        <v>0</v>
      </c>
      <c r="J213" s="7">
        <v>0</v>
      </c>
      <c r="K213" s="7">
        <v>78470700</v>
      </c>
      <c r="L213" s="7">
        <v>0</v>
      </c>
      <c r="M213" s="7">
        <v>78470700</v>
      </c>
      <c r="N213" s="7">
        <v>61337858</v>
      </c>
      <c r="O213" s="8">
        <v>17132842</v>
      </c>
      <c r="P213" s="7">
        <v>15470180</v>
      </c>
      <c r="Q213" s="7">
        <v>1662662</v>
      </c>
      <c r="R213" s="7">
        <v>0</v>
      </c>
      <c r="S213" s="7" t="s">
        <v>46</v>
      </c>
    </row>
    <row r="214" spans="1:19" ht="15" customHeight="1" x14ac:dyDescent="0.25">
      <c r="A214" s="5" t="s">
        <v>324</v>
      </c>
      <c r="B214" s="5" t="s">
        <v>325</v>
      </c>
      <c r="C214" s="6">
        <v>0</v>
      </c>
      <c r="D214" s="7">
        <v>250000000</v>
      </c>
      <c r="E214" s="7">
        <v>0</v>
      </c>
      <c r="F214" s="7">
        <v>0</v>
      </c>
      <c r="G214" s="7">
        <v>0</v>
      </c>
      <c r="H214" s="7">
        <v>250000000</v>
      </c>
      <c r="I214" s="7">
        <v>0</v>
      </c>
      <c r="J214" s="7">
        <v>0</v>
      </c>
      <c r="K214" s="7">
        <v>250000000</v>
      </c>
      <c r="L214" s="7">
        <v>0</v>
      </c>
      <c r="M214" s="7">
        <v>250000000</v>
      </c>
      <c r="N214" s="7">
        <v>250000000</v>
      </c>
      <c r="O214" s="8">
        <v>0</v>
      </c>
      <c r="P214" s="7">
        <v>0</v>
      </c>
      <c r="Q214" s="7">
        <v>0</v>
      </c>
      <c r="R214" s="7">
        <v>0</v>
      </c>
      <c r="S214" s="7" t="s">
        <v>27</v>
      </c>
    </row>
    <row r="215" spans="1:19" ht="15" customHeight="1" x14ac:dyDescent="0.25">
      <c r="A215" s="5" t="s">
        <v>326</v>
      </c>
      <c r="B215" s="5" t="s">
        <v>43</v>
      </c>
      <c r="C215" s="6">
        <v>0</v>
      </c>
      <c r="D215" s="7">
        <v>250000000</v>
      </c>
      <c r="E215" s="7">
        <v>0</v>
      </c>
      <c r="F215" s="7">
        <v>0</v>
      </c>
      <c r="G215" s="7">
        <v>0</v>
      </c>
      <c r="H215" s="7">
        <v>250000000</v>
      </c>
      <c r="I215" s="7">
        <v>0</v>
      </c>
      <c r="J215" s="7">
        <v>0</v>
      </c>
      <c r="K215" s="7">
        <v>250000000</v>
      </c>
      <c r="L215" s="7">
        <v>0</v>
      </c>
      <c r="M215" s="7">
        <v>250000000</v>
      </c>
      <c r="N215" s="7">
        <v>250000000</v>
      </c>
      <c r="O215" s="8">
        <v>0</v>
      </c>
      <c r="P215" s="7">
        <v>0</v>
      </c>
      <c r="Q215" s="7">
        <v>0</v>
      </c>
      <c r="R215" s="7">
        <v>0</v>
      </c>
      <c r="S215" s="7" t="s">
        <v>27</v>
      </c>
    </row>
    <row r="216" spans="1:19" ht="15" customHeight="1" x14ac:dyDescent="0.25">
      <c r="A216" s="5" t="s">
        <v>327</v>
      </c>
      <c r="B216" s="5" t="s">
        <v>162</v>
      </c>
      <c r="C216" s="6">
        <v>0</v>
      </c>
      <c r="D216" s="7">
        <v>250000000</v>
      </c>
      <c r="E216" s="7">
        <v>0</v>
      </c>
      <c r="F216" s="7">
        <v>0</v>
      </c>
      <c r="G216" s="7">
        <v>0</v>
      </c>
      <c r="H216" s="7">
        <v>250000000</v>
      </c>
      <c r="I216" s="7">
        <v>0</v>
      </c>
      <c r="J216" s="7">
        <v>0</v>
      </c>
      <c r="K216" s="7">
        <v>250000000</v>
      </c>
      <c r="L216" s="7">
        <v>0</v>
      </c>
      <c r="M216" s="7">
        <v>250000000</v>
      </c>
      <c r="N216" s="7">
        <v>250000000</v>
      </c>
      <c r="O216" s="8">
        <v>0</v>
      </c>
      <c r="P216" s="7">
        <v>0</v>
      </c>
      <c r="Q216" s="7">
        <v>0</v>
      </c>
      <c r="R216" s="7">
        <v>0</v>
      </c>
      <c r="S216" s="7" t="s">
        <v>46</v>
      </c>
    </row>
    <row r="217" spans="1:19" ht="15" customHeight="1" x14ac:dyDescent="0.25">
      <c r="A217" s="5" t="s">
        <v>328</v>
      </c>
      <c r="B217" s="5" t="s">
        <v>329</v>
      </c>
      <c r="C217" s="6">
        <v>728970444</v>
      </c>
      <c r="D217" s="7">
        <v>0</v>
      </c>
      <c r="E217" s="7">
        <v>0</v>
      </c>
      <c r="F217" s="7">
        <v>154198249.18000001</v>
      </c>
      <c r="G217" s="7">
        <v>0</v>
      </c>
      <c r="H217" s="7">
        <v>883168693.17999995</v>
      </c>
      <c r="I217" s="7">
        <v>0</v>
      </c>
      <c r="J217" s="7">
        <v>0</v>
      </c>
      <c r="K217" s="7">
        <v>46658269.100000001</v>
      </c>
      <c r="L217" s="7">
        <v>-30401462.73</v>
      </c>
      <c r="M217" s="7">
        <v>77059731.829999998</v>
      </c>
      <c r="N217" s="7">
        <v>-103063304.95999999</v>
      </c>
      <c r="O217" s="8">
        <v>180123036.78999999</v>
      </c>
      <c r="P217" s="7">
        <v>-18662261.800000001</v>
      </c>
      <c r="Q217" s="7">
        <v>198785298.59</v>
      </c>
      <c r="R217" s="7">
        <v>836510424.08000004</v>
      </c>
      <c r="S217" s="7" t="s">
        <v>27</v>
      </c>
    </row>
    <row r="218" spans="1:19" ht="15" customHeight="1" x14ac:dyDescent="0.25">
      <c r="A218" s="5" t="s">
        <v>330</v>
      </c>
      <c r="B218" s="5" t="s">
        <v>331</v>
      </c>
      <c r="C218" s="6">
        <v>155265349</v>
      </c>
      <c r="D218" s="7">
        <v>0</v>
      </c>
      <c r="E218" s="7">
        <v>0</v>
      </c>
      <c r="F218" s="7">
        <v>89677498.659999996</v>
      </c>
      <c r="G218" s="7">
        <v>0</v>
      </c>
      <c r="H218" s="7">
        <v>244942847.66</v>
      </c>
      <c r="I218" s="7">
        <v>0</v>
      </c>
      <c r="J218" s="7">
        <v>0</v>
      </c>
      <c r="K218" s="7">
        <v>27268780</v>
      </c>
      <c r="L218" s="7">
        <v>0</v>
      </c>
      <c r="M218" s="7">
        <v>27268780</v>
      </c>
      <c r="N218" s="7">
        <v>-47181552</v>
      </c>
      <c r="O218" s="8">
        <v>74450332</v>
      </c>
      <c r="P218" s="7">
        <v>-5921709.5999999996</v>
      </c>
      <c r="Q218" s="7">
        <v>80372041.599999994</v>
      </c>
      <c r="R218" s="7">
        <v>217674067.66</v>
      </c>
      <c r="S218" s="7" t="s">
        <v>27</v>
      </c>
    </row>
    <row r="219" spans="1:19" ht="15" customHeight="1" x14ac:dyDescent="0.25">
      <c r="A219" s="5" t="s">
        <v>332</v>
      </c>
      <c r="B219" s="5" t="s">
        <v>333</v>
      </c>
      <c r="C219" s="6">
        <v>2000000</v>
      </c>
      <c r="D219" s="7">
        <v>0</v>
      </c>
      <c r="E219" s="7">
        <v>0</v>
      </c>
      <c r="F219" s="7">
        <v>0</v>
      </c>
      <c r="G219" s="7">
        <v>0</v>
      </c>
      <c r="H219" s="7">
        <v>2000000</v>
      </c>
      <c r="I219" s="7">
        <v>0</v>
      </c>
      <c r="J219" s="7">
        <v>0</v>
      </c>
      <c r="K219" s="7">
        <v>0</v>
      </c>
      <c r="L219" s="7">
        <v>0</v>
      </c>
      <c r="M219" s="7">
        <v>0</v>
      </c>
      <c r="N219" s="7">
        <v>0</v>
      </c>
      <c r="O219" s="8">
        <v>0</v>
      </c>
      <c r="P219" s="7">
        <v>0</v>
      </c>
      <c r="Q219" s="7">
        <v>0</v>
      </c>
      <c r="R219" s="7">
        <v>2000000</v>
      </c>
      <c r="S219" s="7" t="s">
        <v>27</v>
      </c>
    </row>
    <row r="220" spans="1:19" ht="15" customHeight="1" x14ac:dyDescent="0.25">
      <c r="A220" s="5" t="s">
        <v>334</v>
      </c>
      <c r="B220" s="5" t="s">
        <v>43</v>
      </c>
      <c r="C220" s="6">
        <v>2000000</v>
      </c>
      <c r="D220" s="7">
        <v>0</v>
      </c>
      <c r="E220" s="7">
        <v>0</v>
      </c>
      <c r="F220" s="7">
        <v>0</v>
      </c>
      <c r="G220" s="7">
        <v>0</v>
      </c>
      <c r="H220" s="7">
        <v>2000000</v>
      </c>
      <c r="I220" s="7">
        <v>0</v>
      </c>
      <c r="J220" s="7">
        <v>0</v>
      </c>
      <c r="K220" s="7">
        <v>0</v>
      </c>
      <c r="L220" s="7">
        <v>0</v>
      </c>
      <c r="M220" s="7">
        <v>0</v>
      </c>
      <c r="N220" s="7">
        <v>0</v>
      </c>
      <c r="O220" s="8">
        <v>0</v>
      </c>
      <c r="P220" s="7">
        <v>0</v>
      </c>
      <c r="Q220" s="7">
        <v>0</v>
      </c>
      <c r="R220" s="7">
        <v>2000000</v>
      </c>
      <c r="S220" s="7" t="s">
        <v>27</v>
      </c>
    </row>
    <row r="221" spans="1:19" ht="15" customHeight="1" x14ac:dyDescent="0.25">
      <c r="A221" s="5" t="s">
        <v>335</v>
      </c>
      <c r="B221" s="5" t="s">
        <v>162</v>
      </c>
      <c r="C221" s="6">
        <v>2000000</v>
      </c>
      <c r="D221" s="7">
        <v>0</v>
      </c>
      <c r="E221" s="7">
        <v>0</v>
      </c>
      <c r="F221" s="7">
        <v>0</v>
      </c>
      <c r="G221" s="7">
        <v>0</v>
      </c>
      <c r="H221" s="7">
        <v>2000000</v>
      </c>
      <c r="I221" s="7">
        <v>0</v>
      </c>
      <c r="J221" s="7">
        <v>0</v>
      </c>
      <c r="K221" s="7">
        <v>0</v>
      </c>
      <c r="L221" s="7">
        <v>0</v>
      </c>
      <c r="M221" s="7">
        <v>0</v>
      </c>
      <c r="N221" s="7">
        <v>0</v>
      </c>
      <c r="O221" s="8">
        <v>0</v>
      </c>
      <c r="P221" s="7">
        <v>0</v>
      </c>
      <c r="Q221" s="7">
        <v>0</v>
      </c>
      <c r="R221" s="7">
        <v>2000000</v>
      </c>
      <c r="S221" s="7" t="s">
        <v>46</v>
      </c>
    </row>
    <row r="222" spans="1:19" ht="15" customHeight="1" x14ac:dyDescent="0.25">
      <c r="A222" s="5" t="s">
        <v>336</v>
      </c>
      <c r="B222" s="5" t="s">
        <v>337</v>
      </c>
      <c r="C222" s="6">
        <v>2500000</v>
      </c>
      <c r="D222" s="7">
        <v>0</v>
      </c>
      <c r="E222" s="7">
        <v>0</v>
      </c>
      <c r="F222" s="7">
        <v>0</v>
      </c>
      <c r="G222" s="7">
        <v>0</v>
      </c>
      <c r="H222" s="7">
        <v>2500000</v>
      </c>
      <c r="I222" s="7">
        <v>0</v>
      </c>
      <c r="J222" s="7">
        <v>0</v>
      </c>
      <c r="K222" s="7">
        <v>-1365835</v>
      </c>
      <c r="L222" s="7">
        <v>0</v>
      </c>
      <c r="M222" s="7">
        <v>-1365835</v>
      </c>
      <c r="N222" s="7">
        <v>-1607877</v>
      </c>
      <c r="O222" s="8">
        <v>242042</v>
      </c>
      <c r="P222" s="7">
        <v>136020</v>
      </c>
      <c r="Q222" s="7">
        <v>106022</v>
      </c>
      <c r="R222" s="7">
        <v>3865835</v>
      </c>
      <c r="S222" s="7" t="s">
        <v>27</v>
      </c>
    </row>
    <row r="223" spans="1:19" ht="15" customHeight="1" x14ac:dyDescent="0.25">
      <c r="A223" s="5" t="s">
        <v>338</v>
      </c>
      <c r="B223" s="5" t="s">
        <v>43</v>
      </c>
      <c r="C223" s="6">
        <v>2500000</v>
      </c>
      <c r="D223" s="7">
        <v>0</v>
      </c>
      <c r="E223" s="7">
        <v>0</v>
      </c>
      <c r="F223" s="7">
        <v>0</v>
      </c>
      <c r="G223" s="7">
        <v>0</v>
      </c>
      <c r="H223" s="7">
        <v>2500000</v>
      </c>
      <c r="I223" s="7">
        <v>0</v>
      </c>
      <c r="J223" s="7">
        <v>0</v>
      </c>
      <c r="K223" s="7">
        <v>-1365835</v>
      </c>
      <c r="L223" s="7">
        <v>0</v>
      </c>
      <c r="M223" s="7">
        <v>-1365835</v>
      </c>
      <c r="N223" s="7">
        <v>-1607877</v>
      </c>
      <c r="O223" s="8">
        <v>242042</v>
      </c>
      <c r="P223" s="7">
        <v>136020</v>
      </c>
      <c r="Q223" s="7">
        <v>106022</v>
      </c>
      <c r="R223" s="7">
        <v>3865835</v>
      </c>
      <c r="S223" s="7" t="s">
        <v>27</v>
      </c>
    </row>
    <row r="224" spans="1:19" ht="15" customHeight="1" x14ac:dyDescent="0.25">
      <c r="A224" s="5" t="s">
        <v>339</v>
      </c>
      <c r="B224" s="5" t="s">
        <v>167</v>
      </c>
      <c r="C224" s="6">
        <v>2500000</v>
      </c>
      <c r="D224" s="7">
        <v>0</v>
      </c>
      <c r="E224" s="7">
        <v>0</v>
      </c>
      <c r="F224" s="7">
        <v>0</v>
      </c>
      <c r="G224" s="7">
        <v>0</v>
      </c>
      <c r="H224" s="7">
        <v>2500000</v>
      </c>
      <c r="I224" s="7">
        <v>0</v>
      </c>
      <c r="J224" s="7">
        <v>0</v>
      </c>
      <c r="K224" s="7">
        <v>-1365835</v>
      </c>
      <c r="L224" s="7">
        <v>0</v>
      </c>
      <c r="M224" s="7">
        <v>-1365835</v>
      </c>
      <c r="N224" s="7">
        <v>-1607877</v>
      </c>
      <c r="O224" s="8">
        <v>242042</v>
      </c>
      <c r="P224" s="7">
        <v>136020</v>
      </c>
      <c r="Q224" s="7">
        <v>106022</v>
      </c>
      <c r="R224" s="7">
        <v>3865835</v>
      </c>
      <c r="S224" s="7" t="s">
        <v>46</v>
      </c>
    </row>
    <row r="225" spans="1:20" ht="15" customHeight="1" x14ac:dyDescent="0.25">
      <c r="A225" s="5" t="s">
        <v>340</v>
      </c>
      <c r="B225" s="5" t="s">
        <v>341</v>
      </c>
      <c r="C225" s="6">
        <v>25342800</v>
      </c>
      <c r="D225" s="7">
        <v>0</v>
      </c>
      <c r="E225" s="7">
        <v>0</v>
      </c>
      <c r="F225" s="7">
        <v>28000000</v>
      </c>
      <c r="G225" s="7">
        <v>0</v>
      </c>
      <c r="H225" s="7">
        <v>53342800</v>
      </c>
      <c r="I225" s="7">
        <v>0</v>
      </c>
      <c r="J225" s="7">
        <v>0</v>
      </c>
      <c r="K225" s="7">
        <v>28000000</v>
      </c>
      <c r="L225" s="7">
        <v>0</v>
      </c>
      <c r="M225" s="7">
        <v>28000000</v>
      </c>
      <c r="N225" s="7">
        <v>10060640</v>
      </c>
      <c r="O225" s="8">
        <v>17939360</v>
      </c>
      <c r="P225" s="7">
        <v>-1617709.6</v>
      </c>
      <c r="Q225" s="7">
        <v>19557069.600000001</v>
      </c>
      <c r="R225" s="7">
        <v>25342800</v>
      </c>
      <c r="S225" s="7" t="s">
        <v>27</v>
      </c>
    </row>
    <row r="226" spans="1:20" ht="15" customHeight="1" x14ac:dyDescent="0.25">
      <c r="A226" s="5" t="s">
        <v>342</v>
      </c>
      <c r="B226" s="5" t="s">
        <v>43</v>
      </c>
      <c r="C226" s="6">
        <v>25342800</v>
      </c>
      <c r="D226" s="7">
        <v>0</v>
      </c>
      <c r="E226" s="7">
        <v>0</v>
      </c>
      <c r="F226" s="7">
        <v>28000000</v>
      </c>
      <c r="G226" s="7">
        <v>0</v>
      </c>
      <c r="H226" s="7">
        <v>53342800</v>
      </c>
      <c r="I226" s="7">
        <v>0</v>
      </c>
      <c r="J226" s="7">
        <v>0</v>
      </c>
      <c r="K226" s="7">
        <v>28000000</v>
      </c>
      <c r="L226" s="7">
        <v>0</v>
      </c>
      <c r="M226" s="7">
        <v>28000000</v>
      </c>
      <c r="N226" s="7">
        <v>10060640</v>
      </c>
      <c r="O226" s="8">
        <v>17939360</v>
      </c>
      <c r="P226" s="7">
        <v>-1617709.6</v>
      </c>
      <c r="Q226" s="7">
        <v>19557069.600000001</v>
      </c>
      <c r="R226" s="7">
        <v>25342800</v>
      </c>
      <c r="S226" s="7" t="s">
        <v>27</v>
      </c>
    </row>
    <row r="227" spans="1:20" ht="15" customHeight="1" x14ac:dyDescent="0.25">
      <c r="A227" s="5" t="s">
        <v>343</v>
      </c>
      <c r="B227" s="5" t="s">
        <v>162</v>
      </c>
      <c r="C227" s="6">
        <v>25342800</v>
      </c>
      <c r="D227" s="7">
        <v>0</v>
      </c>
      <c r="E227" s="7">
        <v>0</v>
      </c>
      <c r="F227" s="7">
        <v>28000000</v>
      </c>
      <c r="G227" s="7">
        <v>0</v>
      </c>
      <c r="H227" s="7">
        <v>53342800</v>
      </c>
      <c r="I227" s="7">
        <v>0</v>
      </c>
      <c r="J227" s="7">
        <v>0</v>
      </c>
      <c r="K227" s="7">
        <v>28000000</v>
      </c>
      <c r="L227" s="7">
        <v>0</v>
      </c>
      <c r="M227" s="7">
        <v>28000000</v>
      </c>
      <c r="N227" s="7">
        <v>10060640</v>
      </c>
      <c r="O227" s="8">
        <v>17939360</v>
      </c>
      <c r="P227" s="7">
        <v>-1617709.6</v>
      </c>
      <c r="Q227" s="7">
        <v>19557069.600000001</v>
      </c>
      <c r="R227" s="7">
        <v>25342800</v>
      </c>
      <c r="S227" s="7" t="s">
        <v>46</v>
      </c>
    </row>
    <row r="228" spans="1:20" ht="15" customHeight="1" x14ac:dyDescent="0.25">
      <c r="A228" s="5" t="s">
        <v>344</v>
      </c>
      <c r="B228" s="5" t="s">
        <v>345</v>
      </c>
      <c r="C228" s="6">
        <v>7500000</v>
      </c>
      <c r="D228" s="7">
        <v>0</v>
      </c>
      <c r="E228" s="7">
        <v>0</v>
      </c>
      <c r="F228" s="7">
        <v>8298000</v>
      </c>
      <c r="G228" s="7">
        <v>0</v>
      </c>
      <c r="H228" s="7">
        <v>15798000</v>
      </c>
      <c r="I228" s="7">
        <v>0</v>
      </c>
      <c r="J228" s="7">
        <v>0</v>
      </c>
      <c r="K228" s="7">
        <v>8298000</v>
      </c>
      <c r="L228" s="7">
        <v>0</v>
      </c>
      <c r="M228" s="7">
        <v>8298000</v>
      </c>
      <c r="N228" s="7">
        <v>2322350</v>
      </c>
      <c r="O228" s="8">
        <v>5975650</v>
      </c>
      <c r="P228" s="7">
        <v>1151900</v>
      </c>
      <c r="Q228" s="7">
        <v>4823750</v>
      </c>
      <c r="R228" s="7">
        <v>7500000</v>
      </c>
      <c r="S228" s="7" t="s">
        <v>27</v>
      </c>
    </row>
    <row r="229" spans="1:20" ht="15" customHeight="1" x14ac:dyDescent="0.25">
      <c r="A229" s="5" t="s">
        <v>346</v>
      </c>
      <c r="B229" s="5" t="s">
        <v>43</v>
      </c>
      <c r="C229" s="6">
        <v>7500000</v>
      </c>
      <c r="D229" s="7">
        <v>0</v>
      </c>
      <c r="E229" s="7">
        <v>0</v>
      </c>
      <c r="F229" s="7">
        <v>8298000</v>
      </c>
      <c r="G229" s="7">
        <v>0</v>
      </c>
      <c r="H229" s="7">
        <v>15798000</v>
      </c>
      <c r="I229" s="7">
        <v>0</v>
      </c>
      <c r="J229" s="7">
        <v>0</v>
      </c>
      <c r="K229" s="7">
        <v>8298000</v>
      </c>
      <c r="L229" s="7">
        <v>0</v>
      </c>
      <c r="M229" s="7">
        <v>8298000</v>
      </c>
      <c r="N229" s="7">
        <v>2322350</v>
      </c>
      <c r="O229" s="8">
        <v>5975650</v>
      </c>
      <c r="P229" s="7">
        <v>1151900</v>
      </c>
      <c r="Q229" s="7">
        <v>4823750</v>
      </c>
      <c r="R229" s="7">
        <v>7500000</v>
      </c>
      <c r="S229" s="7" t="s">
        <v>27</v>
      </c>
    </row>
    <row r="230" spans="1:20" ht="15" customHeight="1" x14ac:dyDescent="0.25">
      <c r="A230" s="5" t="s">
        <v>347</v>
      </c>
      <c r="B230" s="5" t="s">
        <v>167</v>
      </c>
      <c r="C230" s="6">
        <v>7500000</v>
      </c>
      <c r="D230" s="7">
        <v>0</v>
      </c>
      <c r="E230" s="7">
        <v>0</v>
      </c>
      <c r="F230" s="7">
        <v>8298000</v>
      </c>
      <c r="G230" s="7">
        <v>0</v>
      </c>
      <c r="H230" s="7">
        <v>15798000</v>
      </c>
      <c r="I230" s="7">
        <v>0</v>
      </c>
      <c r="J230" s="7">
        <v>0</v>
      </c>
      <c r="K230" s="7">
        <v>8298000</v>
      </c>
      <c r="L230" s="7">
        <v>0</v>
      </c>
      <c r="M230" s="7">
        <v>8298000</v>
      </c>
      <c r="N230" s="7">
        <v>2322350</v>
      </c>
      <c r="O230" s="8">
        <v>5975650</v>
      </c>
      <c r="P230" s="7">
        <v>1151900</v>
      </c>
      <c r="Q230" s="7">
        <v>4823750</v>
      </c>
      <c r="R230" s="7">
        <v>7500000</v>
      </c>
      <c r="S230" s="7" t="s">
        <v>46</v>
      </c>
    </row>
    <row r="231" spans="1:20" s="9" customFormat="1" ht="15" customHeight="1" x14ac:dyDescent="0.25">
      <c r="A231" s="10" t="s">
        <v>348</v>
      </c>
      <c r="B231" s="10" t="s">
        <v>349</v>
      </c>
      <c r="C231" s="11">
        <v>27370000</v>
      </c>
      <c r="D231" s="12">
        <v>0</v>
      </c>
      <c r="E231" s="12">
        <v>0</v>
      </c>
      <c r="F231" s="12">
        <v>26000000</v>
      </c>
      <c r="G231" s="12">
        <v>0</v>
      </c>
      <c r="H231" s="12">
        <v>53370000</v>
      </c>
      <c r="I231" s="12">
        <v>0</v>
      </c>
      <c r="J231" s="12">
        <v>0</v>
      </c>
      <c r="K231" s="12">
        <v>-6709499</v>
      </c>
      <c r="L231" s="12">
        <v>0</v>
      </c>
      <c r="M231" s="12">
        <v>-6709499</v>
      </c>
      <c r="N231" s="12">
        <v>-26504029</v>
      </c>
      <c r="O231" s="12">
        <v>19794530</v>
      </c>
      <c r="P231" s="12">
        <v>-9268330</v>
      </c>
      <c r="Q231" s="12">
        <v>29062860</v>
      </c>
      <c r="R231" s="12">
        <v>60079499</v>
      </c>
      <c r="S231" s="12" t="s">
        <v>27</v>
      </c>
    </row>
    <row r="232" spans="1:20" ht="15" customHeight="1" x14ac:dyDescent="0.25">
      <c r="A232" s="5" t="s">
        <v>350</v>
      </c>
      <c r="B232" s="5" t="s">
        <v>43</v>
      </c>
      <c r="C232" s="6">
        <v>27370000</v>
      </c>
      <c r="D232" s="7">
        <v>0</v>
      </c>
      <c r="E232" s="7">
        <v>0</v>
      </c>
      <c r="F232" s="7">
        <v>26000000</v>
      </c>
      <c r="G232" s="7">
        <v>0</v>
      </c>
      <c r="H232" s="7">
        <v>53370000</v>
      </c>
      <c r="I232" s="7">
        <v>0</v>
      </c>
      <c r="J232" s="7">
        <v>0</v>
      </c>
      <c r="K232" s="7">
        <v>-6709499</v>
      </c>
      <c r="L232" s="7">
        <v>0</v>
      </c>
      <c r="M232" s="7">
        <v>-6709499</v>
      </c>
      <c r="N232" s="7">
        <v>-26504029</v>
      </c>
      <c r="O232" s="8">
        <v>19794530</v>
      </c>
      <c r="P232" s="7">
        <v>-9268330</v>
      </c>
      <c r="Q232" s="7">
        <v>29062860</v>
      </c>
      <c r="R232" s="7">
        <v>60079499</v>
      </c>
      <c r="S232" s="7" t="s">
        <v>27</v>
      </c>
    </row>
    <row r="233" spans="1:20" ht="15" customHeight="1" x14ac:dyDescent="0.25">
      <c r="A233" s="5" t="s">
        <v>351</v>
      </c>
      <c r="B233" s="5" t="s">
        <v>162</v>
      </c>
      <c r="C233" s="6">
        <v>27370000</v>
      </c>
      <c r="D233" s="7">
        <v>0</v>
      </c>
      <c r="E233" s="7">
        <v>0</v>
      </c>
      <c r="F233" s="7">
        <v>26000000</v>
      </c>
      <c r="G233" s="7">
        <v>0</v>
      </c>
      <c r="H233" s="7">
        <v>53370000</v>
      </c>
      <c r="I233" s="7">
        <v>0</v>
      </c>
      <c r="J233" s="7">
        <v>0</v>
      </c>
      <c r="K233" s="7">
        <v>-6709499</v>
      </c>
      <c r="L233" s="7">
        <v>0</v>
      </c>
      <c r="M233" s="7">
        <v>-6709499</v>
      </c>
      <c r="N233" s="7">
        <v>-26504029</v>
      </c>
      <c r="O233" s="8">
        <v>19794530</v>
      </c>
      <c r="P233" s="7">
        <v>-9268330</v>
      </c>
      <c r="Q233" s="7">
        <v>29062860</v>
      </c>
      <c r="R233" s="7">
        <v>60079499</v>
      </c>
      <c r="S233" s="7" t="s">
        <v>46</v>
      </c>
    </row>
    <row r="234" spans="1:20" s="9" customFormat="1" ht="15" customHeight="1" x14ac:dyDescent="0.25">
      <c r="A234" s="10" t="s">
        <v>352</v>
      </c>
      <c r="B234" s="10" t="s">
        <v>353</v>
      </c>
      <c r="C234" s="11">
        <v>4000000</v>
      </c>
      <c r="D234" s="12">
        <v>0</v>
      </c>
      <c r="E234" s="12">
        <v>0</v>
      </c>
      <c r="F234" s="12">
        <v>0</v>
      </c>
      <c r="G234" s="12">
        <v>0</v>
      </c>
      <c r="H234" s="12">
        <v>4000000</v>
      </c>
      <c r="I234" s="12">
        <v>0</v>
      </c>
      <c r="J234" s="12">
        <v>0</v>
      </c>
      <c r="K234" s="12">
        <v>0</v>
      </c>
      <c r="L234" s="12">
        <v>0</v>
      </c>
      <c r="M234" s="12">
        <v>0</v>
      </c>
      <c r="N234" s="12">
        <v>0</v>
      </c>
      <c r="O234" s="12">
        <v>0</v>
      </c>
      <c r="P234" s="12">
        <v>0</v>
      </c>
      <c r="Q234" s="12">
        <v>0</v>
      </c>
      <c r="R234" s="12">
        <v>4000000</v>
      </c>
      <c r="S234" s="12" t="s">
        <v>27</v>
      </c>
    </row>
    <row r="235" spans="1:20" ht="15" customHeight="1" x14ac:dyDescent="0.25">
      <c r="A235" s="5" t="s">
        <v>354</v>
      </c>
      <c r="B235" s="5" t="s">
        <v>43</v>
      </c>
      <c r="C235" s="6">
        <v>4000000</v>
      </c>
      <c r="D235" s="7">
        <v>0</v>
      </c>
      <c r="E235" s="7">
        <v>0</v>
      </c>
      <c r="F235" s="7">
        <v>0</v>
      </c>
      <c r="G235" s="7">
        <v>0</v>
      </c>
      <c r="H235" s="7">
        <v>4000000</v>
      </c>
      <c r="I235" s="7">
        <v>0</v>
      </c>
      <c r="J235" s="7">
        <v>0</v>
      </c>
      <c r="K235" s="7">
        <v>0</v>
      </c>
      <c r="L235" s="7">
        <v>0</v>
      </c>
      <c r="M235" s="7">
        <v>0</v>
      </c>
      <c r="N235" s="7">
        <v>0</v>
      </c>
      <c r="O235" s="8">
        <v>0</v>
      </c>
      <c r="P235" s="7">
        <v>0</v>
      </c>
      <c r="Q235" s="7">
        <v>0</v>
      </c>
      <c r="R235" s="7">
        <v>4000000</v>
      </c>
      <c r="S235" s="7" t="s">
        <v>27</v>
      </c>
    </row>
    <row r="236" spans="1:20" ht="15" customHeight="1" x14ac:dyDescent="0.25">
      <c r="A236" s="5" t="s">
        <v>355</v>
      </c>
      <c r="B236" s="5" t="s">
        <v>167</v>
      </c>
      <c r="C236" s="6">
        <v>4000000</v>
      </c>
      <c r="D236" s="7">
        <v>0</v>
      </c>
      <c r="E236" s="7">
        <v>0</v>
      </c>
      <c r="F236" s="7">
        <v>0</v>
      </c>
      <c r="G236" s="7">
        <v>0</v>
      </c>
      <c r="H236" s="7">
        <v>4000000</v>
      </c>
      <c r="I236" s="7">
        <v>0</v>
      </c>
      <c r="J236" s="7">
        <v>0</v>
      </c>
      <c r="K236" s="7">
        <v>0</v>
      </c>
      <c r="L236" s="7">
        <v>0</v>
      </c>
      <c r="M236" s="7">
        <v>0</v>
      </c>
      <c r="N236" s="7">
        <v>0</v>
      </c>
      <c r="O236" s="8">
        <v>0</v>
      </c>
      <c r="P236" s="7">
        <v>0</v>
      </c>
      <c r="Q236" s="7">
        <v>0</v>
      </c>
      <c r="R236" s="7">
        <v>4000000</v>
      </c>
      <c r="S236" s="7" t="s">
        <v>46</v>
      </c>
    </row>
    <row r="237" spans="1:20" s="9" customFormat="1" ht="15" customHeight="1" x14ac:dyDescent="0.25">
      <c r="A237" s="10" t="s">
        <v>356</v>
      </c>
      <c r="B237" s="10" t="s">
        <v>357</v>
      </c>
      <c r="C237" s="11">
        <v>28000000</v>
      </c>
      <c r="D237" s="12">
        <v>0</v>
      </c>
      <c r="E237" s="12">
        <v>0</v>
      </c>
      <c r="F237" s="12">
        <v>9333333.3300000001</v>
      </c>
      <c r="G237" s="12">
        <v>0</v>
      </c>
      <c r="H237" s="12">
        <v>37333333.329999998</v>
      </c>
      <c r="I237" s="12">
        <v>0</v>
      </c>
      <c r="J237" s="12">
        <v>0</v>
      </c>
      <c r="K237" s="12">
        <v>8713460</v>
      </c>
      <c r="L237" s="12">
        <v>0</v>
      </c>
      <c r="M237" s="12">
        <v>8713460</v>
      </c>
      <c r="N237" s="12">
        <v>-5151690</v>
      </c>
      <c r="O237" s="12">
        <v>13865150</v>
      </c>
      <c r="P237" s="12">
        <v>608070</v>
      </c>
      <c r="Q237" s="12">
        <v>13257080</v>
      </c>
      <c r="R237" s="12">
        <v>28619873.329999998</v>
      </c>
      <c r="S237" s="12" t="s">
        <v>27</v>
      </c>
    </row>
    <row r="238" spans="1:20" ht="15" customHeight="1" x14ac:dyDescent="0.25">
      <c r="A238" s="5" t="s">
        <v>358</v>
      </c>
      <c r="B238" s="5" t="s">
        <v>43</v>
      </c>
      <c r="C238" s="6">
        <v>28000000</v>
      </c>
      <c r="D238" s="7">
        <v>0</v>
      </c>
      <c r="E238" s="7">
        <v>0</v>
      </c>
      <c r="F238" s="7">
        <v>9333333.3300000001</v>
      </c>
      <c r="G238" s="7">
        <v>0</v>
      </c>
      <c r="H238" s="7">
        <v>37333333.329999998</v>
      </c>
      <c r="I238" s="7">
        <v>0</v>
      </c>
      <c r="J238" s="7">
        <v>0</v>
      </c>
      <c r="K238" s="7">
        <v>8713460</v>
      </c>
      <c r="L238" s="7">
        <v>0</v>
      </c>
      <c r="M238" s="7">
        <v>8713460</v>
      </c>
      <c r="N238" s="7">
        <v>-5151690</v>
      </c>
      <c r="O238" s="8">
        <v>13865150</v>
      </c>
      <c r="P238" s="7">
        <v>608070</v>
      </c>
      <c r="Q238" s="7">
        <v>13257080</v>
      </c>
      <c r="R238" s="7">
        <v>28619873.329999998</v>
      </c>
      <c r="S238" s="7" t="s">
        <v>27</v>
      </c>
      <c r="T238" s="13"/>
    </row>
    <row r="239" spans="1:20" ht="15" customHeight="1" x14ac:dyDescent="0.25">
      <c r="A239" s="5" t="s">
        <v>359</v>
      </c>
      <c r="B239" s="5" t="s">
        <v>162</v>
      </c>
      <c r="C239" s="6">
        <v>28000000</v>
      </c>
      <c r="D239" s="7">
        <v>0</v>
      </c>
      <c r="E239" s="7">
        <v>0</v>
      </c>
      <c r="F239" s="7">
        <v>9333333.3300000001</v>
      </c>
      <c r="G239" s="7">
        <v>0</v>
      </c>
      <c r="H239" s="7">
        <v>37333333.329999998</v>
      </c>
      <c r="I239" s="7">
        <v>0</v>
      </c>
      <c r="J239" s="7">
        <v>0</v>
      </c>
      <c r="K239" s="7">
        <v>8713460</v>
      </c>
      <c r="L239" s="7">
        <v>0</v>
      </c>
      <c r="M239" s="7">
        <v>8713460</v>
      </c>
      <c r="N239" s="7">
        <v>-5151690</v>
      </c>
      <c r="O239" s="8">
        <v>13865150</v>
      </c>
      <c r="P239" s="7">
        <v>608070</v>
      </c>
      <c r="Q239" s="7">
        <v>13257080</v>
      </c>
      <c r="R239" s="7">
        <v>28619873.329999998</v>
      </c>
      <c r="S239" s="7" t="s">
        <v>46</v>
      </c>
    </row>
    <row r="240" spans="1:20" s="9" customFormat="1" ht="15" customHeight="1" x14ac:dyDescent="0.25">
      <c r="A240" s="10" t="s">
        <v>360</v>
      </c>
      <c r="B240" s="10" t="s">
        <v>361</v>
      </c>
      <c r="C240" s="11">
        <v>25000000</v>
      </c>
      <c r="D240" s="12">
        <v>0</v>
      </c>
      <c r="E240" s="12">
        <v>0</v>
      </c>
      <c r="F240" s="12">
        <v>8333333.3300000001</v>
      </c>
      <c r="G240" s="12">
        <v>0</v>
      </c>
      <c r="H240" s="12">
        <v>33333333.329999998</v>
      </c>
      <c r="I240" s="12">
        <v>0</v>
      </c>
      <c r="J240" s="12">
        <v>0</v>
      </c>
      <c r="K240" s="12">
        <v>7624450</v>
      </c>
      <c r="L240" s="12">
        <v>0</v>
      </c>
      <c r="M240" s="12">
        <v>7624450</v>
      </c>
      <c r="N240" s="12">
        <v>-4938850</v>
      </c>
      <c r="O240" s="12">
        <v>12563300</v>
      </c>
      <c r="P240" s="12">
        <v>1100640</v>
      </c>
      <c r="Q240" s="12">
        <v>11462660</v>
      </c>
      <c r="R240" s="12">
        <v>25708883.329999998</v>
      </c>
      <c r="S240" s="12" t="s">
        <v>27</v>
      </c>
    </row>
    <row r="241" spans="1:19" ht="15" customHeight="1" x14ac:dyDescent="0.25">
      <c r="A241" s="5" t="s">
        <v>362</v>
      </c>
      <c r="B241" s="5" t="s">
        <v>43</v>
      </c>
      <c r="C241" s="6">
        <v>25000000</v>
      </c>
      <c r="D241" s="7">
        <v>0</v>
      </c>
      <c r="E241" s="7">
        <v>0</v>
      </c>
      <c r="F241" s="7">
        <v>8333333.3300000001</v>
      </c>
      <c r="G241" s="7">
        <v>0</v>
      </c>
      <c r="H241" s="7">
        <v>33333333.329999998</v>
      </c>
      <c r="I241" s="7">
        <v>0</v>
      </c>
      <c r="J241" s="7">
        <v>0</v>
      </c>
      <c r="K241" s="7">
        <v>7624450</v>
      </c>
      <c r="L241" s="7">
        <v>0</v>
      </c>
      <c r="M241" s="7">
        <v>7624450</v>
      </c>
      <c r="N241" s="7">
        <v>-4938850</v>
      </c>
      <c r="O241" s="8">
        <v>12563300</v>
      </c>
      <c r="P241" s="7">
        <v>1100640</v>
      </c>
      <c r="Q241" s="7">
        <v>11462660</v>
      </c>
      <c r="R241" s="7">
        <v>25708883.329999998</v>
      </c>
      <c r="S241" s="7" t="s">
        <v>27</v>
      </c>
    </row>
    <row r="242" spans="1:19" ht="15" customHeight="1" x14ac:dyDescent="0.25">
      <c r="A242" s="5" t="s">
        <v>363</v>
      </c>
      <c r="B242" s="5" t="s">
        <v>167</v>
      </c>
      <c r="C242" s="6">
        <v>25000000</v>
      </c>
      <c r="D242" s="7">
        <v>0</v>
      </c>
      <c r="E242" s="7">
        <v>0</v>
      </c>
      <c r="F242" s="7">
        <v>8333333.3300000001</v>
      </c>
      <c r="G242" s="7">
        <v>0</v>
      </c>
      <c r="H242" s="7">
        <v>33333333.329999998</v>
      </c>
      <c r="I242" s="7">
        <v>0</v>
      </c>
      <c r="J242" s="7">
        <v>0</v>
      </c>
      <c r="K242" s="7">
        <v>7624450</v>
      </c>
      <c r="L242" s="7">
        <v>0</v>
      </c>
      <c r="M242" s="7">
        <v>7624450</v>
      </c>
      <c r="N242" s="7">
        <v>-4938850</v>
      </c>
      <c r="O242" s="8">
        <v>12563300</v>
      </c>
      <c r="P242" s="7">
        <v>1100640</v>
      </c>
      <c r="Q242" s="7">
        <v>11462660</v>
      </c>
      <c r="R242" s="7">
        <v>25708883.329999998</v>
      </c>
      <c r="S242" s="7" t="s">
        <v>46</v>
      </c>
    </row>
    <row r="243" spans="1:19" ht="15" customHeight="1" x14ac:dyDescent="0.25">
      <c r="A243" s="5" t="s">
        <v>364</v>
      </c>
      <c r="B243" s="5" t="s">
        <v>365</v>
      </c>
      <c r="C243" s="6">
        <v>1057405</v>
      </c>
      <c r="D243" s="7">
        <v>0</v>
      </c>
      <c r="E243" s="7">
        <v>0</v>
      </c>
      <c r="F243" s="7">
        <v>0</v>
      </c>
      <c r="G243" s="7">
        <v>0</v>
      </c>
      <c r="H243" s="7">
        <v>1057405</v>
      </c>
      <c r="I243" s="7">
        <v>0</v>
      </c>
      <c r="J243" s="7">
        <v>0</v>
      </c>
      <c r="K243" s="7">
        <v>0</v>
      </c>
      <c r="L243" s="7">
        <v>0</v>
      </c>
      <c r="M243" s="7">
        <v>0</v>
      </c>
      <c r="N243" s="7">
        <v>0</v>
      </c>
      <c r="O243" s="8">
        <v>0</v>
      </c>
      <c r="P243" s="7">
        <v>0</v>
      </c>
      <c r="Q243" s="7">
        <v>0</v>
      </c>
      <c r="R243" s="7">
        <v>1057405</v>
      </c>
      <c r="S243" s="7" t="s">
        <v>27</v>
      </c>
    </row>
    <row r="244" spans="1:19" ht="15" customHeight="1" x14ac:dyDescent="0.25">
      <c r="A244" s="5" t="s">
        <v>366</v>
      </c>
      <c r="B244" s="5" t="s">
        <v>43</v>
      </c>
      <c r="C244" s="6">
        <v>1057405</v>
      </c>
      <c r="D244" s="7">
        <v>0</v>
      </c>
      <c r="E244" s="7">
        <v>0</v>
      </c>
      <c r="F244" s="7">
        <v>0</v>
      </c>
      <c r="G244" s="7">
        <v>0</v>
      </c>
      <c r="H244" s="7">
        <v>1057405</v>
      </c>
      <c r="I244" s="7">
        <v>0</v>
      </c>
      <c r="J244" s="7">
        <v>0</v>
      </c>
      <c r="K244" s="7">
        <v>0</v>
      </c>
      <c r="L244" s="7">
        <v>0</v>
      </c>
      <c r="M244" s="7">
        <v>0</v>
      </c>
      <c r="N244" s="7">
        <v>0</v>
      </c>
      <c r="O244" s="8">
        <v>0</v>
      </c>
      <c r="P244" s="7">
        <v>0</v>
      </c>
      <c r="Q244" s="7">
        <v>0</v>
      </c>
      <c r="R244" s="7">
        <v>1057405</v>
      </c>
      <c r="S244" s="7" t="s">
        <v>27</v>
      </c>
    </row>
    <row r="245" spans="1:19" ht="15" customHeight="1" x14ac:dyDescent="0.25">
      <c r="A245" s="5" t="s">
        <v>367</v>
      </c>
      <c r="B245" s="5" t="s">
        <v>162</v>
      </c>
      <c r="C245" s="6">
        <v>1057405</v>
      </c>
      <c r="D245" s="7">
        <v>0</v>
      </c>
      <c r="E245" s="7">
        <v>0</v>
      </c>
      <c r="F245" s="7">
        <v>0</v>
      </c>
      <c r="G245" s="7">
        <v>0</v>
      </c>
      <c r="H245" s="7">
        <v>1057405</v>
      </c>
      <c r="I245" s="7">
        <v>0</v>
      </c>
      <c r="J245" s="7">
        <v>0</v>
      </c>
      <c r="K245" s="7">
        <v>0</v>
      </c>
      <c r="L245" s="7">
        <v>0</v>
      </c>
      <c r="M245" s="7">
        <v>0</v>
      </c>
      <c r="N245" s="7">
        <v>0</v>
      </c>
      <c r="O245" s="8">
        <v>0</v>
      </c>
      <c r="P245" s="7">
        <v>0</v>
      </c>
      <c r="Q245" s="7">
        <v>0</v>
      </c>
      <c r="R245" s="7">
        <v>1057405</v>
      </c>
      <c r="S245" s="7" t="s">
        <v>46</v>
      </c>
    </row>
    <row r="246" spans="1:19" ht="15" customHeight="1" x14ac:dyDescent="0.25">
      <c r="A246" s="5" t="s">
        <v>368</v>
      </c>
      <c r="B246" s="5" t="s">
        <v>369</v>
      </c>
      <c r="C246" s="6">
        <v>1000000</v>
      </c>
      <c r="D246" s="7">
        <v>0</v>
      </c>
      <c r="E246" s="7">
        <v>0</v>
      </c>
      <c r="F246" s="7">
        <v>0</v>
      </c>
      <c r="G246" s="7">
        <v>0</v>
      </c>
      <c r="H246" s="7">
        <v>1000000</v>
      </c>
      <c r="I246" s="7">
        <v>0</v>
      </c>
      <c r="J246" s="7">
        <v>0</v>
      </c>
      <c r="K246" s="7">
        <v>0</v>
      </c>
      <c r="L246" s="7">
        <v>0</v>
      </c>
      <c r="M246" s="7">
        <v>0</v>
      </c>
      <c r="N246" s="7">
        <v>0</v>
      </c>
      <c r="O246" s="8">
        <v>0</v>
      </c>
      <c r="P246" s="7">
        <v>0</v>
      </c>
      <c r="Q246" s="7">
        <v>0</v>
      </c>
      <c r="R246" s="7">
        <v>1000000</v>
      </c>
      <c r="S246" s="7" t="s">
        <v>27</v>
      </c>
    </row>
    <row r="247" spans="1:19" ht="15" customHeight="1" x14ac:dyDescent="0.25">
      <c r="A247" s="5" t="s">
        <v>370</v>
      </c>
      <c r="B247" s="5" t="s">
        <v>43</v>
      </c>
      <c r="C247" s="6">
        <v>1000000</v>
      </c>
      <c r="D247" s="7">
        <v>0</v>
      </c>
      <c r="E247" s="7">
        <v>0</v>
      </c>
      <c r="F247" s="7">
        <v>0</v>
      </c>
      <c r="G247" s="7">
        <v>0</v>
      </c>
      <c r="H247" s="7">
        <v>1000000</v>
      </c>
      <c r="I247" s="7">
        <v>0</v>
      </c>
      <c r="J247" s="7">
        <v>0</v>
      </c>
      <c r="K247" s="7">
        <v>0</v>
      </c>
      <c r="L247" s="7">
        <v>0</v>
      </c>
      <c r="M247" s="7">
        <v>0</v>
      </c>
      <c r="N247" s="7">
        <v>0</v>
      </c>
      <c r="O247" s="8">
        <v>0</v>
      </c>
      <c r="P247" s="7">
        <v>0</v>
      </c>
      <c r="Q247" s="7">
        <v>0</v>
      </c>
      <c r="R247" s="7">
        <v>1000000</v>
      </c>
      <c r="S247" s="7" t="s">
        <v>27</v>
      </c>
    </row>
    <row r="248" spans="1:19" ht="15" customHeight="1" x14ac:dyDescent="0.25">
      <c r="A248" s="5" t="s">
        <v>371</v>
      </c>
      <c r="B248" s="5" t="s">
        <v>167</v>
      </c>
      <c r="C248" s="6">
        <v>1000000</v>
      </c>
      <c r="D248" s="7">
        <v>0</v>
      </c>
      <c r="E248" s="7">
        <v>0</v>
      </c>
      <c r="F248" s="7">
        <v>0</v>
      </c>
      <c r="G248" s="7">
        <v>0</v>
      </c>
      <c r="H248" s="7">
        <v>1000000</v>
      </c>
      <c r="I248" s="7">
        <v>0</v>
      </c>
      <c r="J248" s="7">
        <v>0</v>
      </c>
      <c r="K248" s="7">
        <v>0</v>
      </c>
      <c r="L248" s="7">
        <v>0</v>
      </c>
      <c r="M248" s="7">
        <v>0</v>
      </c>
      <c r="N248" s="7">
        <v>0</v>
      </c>
      <c r="O248" s="8">
        <v>0</v>
      </c>
      <c r="P248" s="7">
        <v>0</v>
      </c>
      <c r="Q248" s="7">
        <v>0</v>
      </c>
      <c r="R248" s="7">
        <v>1000000</v>
      </c>
      <c r="S248" s="7" t="s">
        <v>46</v>
      </c>
    </row>
    <row r="249" spans="1:19" ht="15" customHeight="1" x14ac:dyDescent="0.25">
      <c r="A249" s="5" t="s">
        <v>372</v>
      </c>
      <c r="B249" s="5" t="s">
        <v>373</v>
      </c>
      <c r="C249" s="6">
        <v>1274719</v>
      </c>
      <c r="D249" s="7">
        <v>0</v>
      </c>
      <c r="E249" s="7">
        <v>0</v>
      </c>
      <c r="F249" s="7">
        <v>0</v>
      </c>
      <c r="G249" s="7">
        <v>0</v>
      </c>
      <c r="H249" s="7">
        <v>1274719</v>
      </c>
      <c r="I249" s="7">
        <v>0</v>
      </c>
      <c r="J249" s="7">
        <v>0</v>
      </c>
      <c r="K249" s="7">
        <v>0</v>
      </c>
      <c r="L249" s="7">
        <v>0</v>
      </c>
      <c r="M249" s="7">
        <v>0</v>
      </c>
      <c r="N249" s="7">
        <v>0</v>
      </c>
      <c r="O249" s="8">
        <v>0</v>
      </c>
      <c r="P249" s="7">
        <v>0</v>
      </c>
      <c r="Q249" s="7">
        <v>0</v>
      </c>
      <c r="R249" s="7">
        <v>1274719</v>
      </c>
      <c r="S249" s="7" t="s">
        <v>27</v>
      </c>
    </row>
    <row r="250" spans="1:19" ht="15" customHeight="1" x14ac:dyDescent="0.25">
      <c r="A250" s="5" t="s">
        <v>374</v>
      </c>
      <c r="B250" s="5" t="s">
        <v>43</v>
      </c>
      <c r="C250" s="6">
        <v>1274719</v>
      </c>
      <c r="D250" s="7">
        <v>0</v>
      </c>
      <c r="E250" s="7">
        <v>0</v>
      </c>
      <c r="F250" s="7">
        <v>0</v>
      </c>
      <c r="G250" s="7">
        <v>0</v>
      </c>
      <c r="H250" s="7">
        <v>1274719</v>
      </c>
      <c r="I250" s="7">
        <v>0</v>
      </c>
      <c r="J250" s="7">
        <v>0</v>
      </c>
      <c r="K250" s="7">
        <v>0</v>
      </c>
      <c r="L250" s="7">
        <v>0</v>
      </c>
      <c r="M250" s="7">
        <v>0</v>
      </c>
      <c r="N250" s="7">
        <v>0</v>
      </c>
      <c r="O250" s="8">
        <v>0</v>
      </c>
      <c r="P250" s="7">
        <v>0</v>
      </c>
      <c r="Q250" s="7">
        <v>0</v>
      </c>
      <c r="R250" s="7">
        <v>1274719</v>
      </c>
      <c r="S250" s="7" t="s">
        <v>27</v>
      </c>
    </row>
    <row r="251" spans="1:19" ht="15" customHeight="1" x14ac:dyDescent="0.25">
      <c r="A251" s="5" t="s">
        <v>375</v>
      </c>
      <c r="B251" s="5" t="s">
        <v>162</v>
      </c>
      <c r="C251" s="6">
        <v>1274719</v>
      </c>
      <c r="D251" s="7">
        <v>0</v>
      </c>
      <c r="E251" s="7">
        <v>0</v>
      </c>
      <c r="F251" s="7">
        <v>0</v>
      </c>
      <c r="G251" s="7">
        <v>0</v>
      </c>
      <c r="H251" s="7">
        <v>1274719</v>
      </c>
      <c r="I251" s="7">
        <v>0</v>
      </c>
      <c r="J251" s="7">
        <v>0</v>
      </c>
      <c r="K251" s="7">
        <v>0</v>
      </c>
      <c r="L251" s="7">
        <v>0</v>
      </c>
      <c r="M251" s="7">
        <v>0</v>
      </c>
      <c r="N251" s="7">
        <v>0</v>
      </c>
      <c r="O251" s="8">
        <v>0</v>
      </c>
      <c r="P251" s="7">
        <v>0</v>
      </c>
      <c r="Q251" s="7">
        <v>0</v>
      </c>
      <c r="R251" s="7">
        <v>1274719</v>
      </c>
      <c r="S251" s="7" t="s">
        <v>46</v>
      </c>
    </row>
    <row r="252" spans="1:19" ht="15" customHeight="1" x14ac:dyDescent="0.25">
      <c r="A252" s="5" t="s">
        <v>376</v>
      </c>
      <c r="B252" s="5" t="s">
        <v>377</v>
      </c>
      <c r="C252" s="6">
        <v>220425</v>
      </c>
      <c r="D252" s="7">
        <v>0</v>
      </c>
      <c r="E252" s="7">
        <v>0</v>
      </c>
      <c r="F252" s="7">
        <v>0</v>
      </c>
      <c r="G252" s="7">
        <v>0</v>
      </c>
      <c r="H252" s="7">
        <v>220425</v>
      </c>
      <c r="I252" s="7">
        <v>0</v>
      </c>
      <c r="J252" s="7">
        <v>0</v>
      </c>
      <c r="K252" s="7">
        <v>0</v>
      </c>
      <c r="L252" s="7">
        <v>0</v>
      </c>
      <c r="M252" s="7">
        <v>0</v>
      </c>
      <c r="N252" s="7">
        <v>0</v>
      </c>
      <c r="O252" s="8">
        <v>0</v>
      </c>
      <c r="P252" s="7">
        <v>0</v>
      </c>
      <c r="Q252" s="7">
        <v>0</v>
      </c>
      <c r="R252" s="7">
        <v>220425</v>
      </c>
      <c r="S252" s="7" t="s">
        <v>27</v>
      </c>
    </row>
    <row r="253" spans="1:19" ht="15" customHeight="1" x14ac:dyDescent="0.25">
      <c r="A253" s="5" t="s">
        <v>378</v>
      </c>
      <c r="B253" s="5" t="s">
        <v>43</v>
      </c>
      <c r="C253" s="6">
        <v>220425</v>
      </c>
      <c r="D253" s="7">
        <v>0</v>
      </c>
      <c r="E253" s="7">
        <v>0</v>
      </c>
      <c r="F253" s="7">
        <v>0</v>
      </c>
      <c r="G253" s="7">
        <v>0</v>
      </c>
      <c r="H253" s="7">
        <v>220425</v>
      </c>
      <c r="I253" s="7">
        <v>0</v>
      </c>
      <c r="J253" s="7">
        <v>0</v>
      </c>
      <c r="K253" s="7">
        <v>0</v>
      </c>
      <c r="L253" s="7">
        <v>0</v>
      </c>
      <c r="M253" s="7">
        <v>0</v>
      </c>
      <c r="N253" s="7">
        <v>0</v>
      </c>
      <c r="O253" s="8">
        <v>0</v>
      </c>
      <c r="P253" s="7">
        <v>0</v>
      </c>
      <c r="Q253" s="7">
        <v>0</v>
      </c>
      <c r="R253" s="7">
        <v>220425</v>
      </c>
      <c r="S253" s="7" t="s">
        <v>27</v>
      </c>
    </row>
    <row r="254" spans="1:19" ht="15" customHeight="1" x14ac:dyDescent="0.25">
      <c r="A254" s="5" t="s">
        <v>379</v>
      </c>
      <c r="B254" s="5" t="s">
        <v>167</v>
      </c>
      <c r="C254" s="6">
        <v>220425</v>
      </c>
      <c r="D254" s="7">
        <v>0</v>
      </c>
      <c r="E254" s="7">
        <v>0</v>
      </c>
      <c r="F254" s="7">
        <v>0</v>
      </c>
      <c r="G254" s="7">
        <v>0</v>
      </c>
      <c r="H254" s="7">
        <v>220425</v>
      </c>
      <c r="I254" s="7">
        <v>0</v>
      </c>
      <c r="J254" s="7">
        <v>0</v>
      </c>
      <c r="K254" s="7">
        <v>0</v>
      </c>
      <c r="L254" s="7">
        <v>0</v>
      </c>
      <c r="M254" s="7">
        <v>0</v>
      </c>
      <c r="N254" s="7">
        <v>0</v>
      </c>
      <c r="O254" s="8">
        <v>0</v>
      </c>
      <c r="P254" s="7">
        <v>0</v>
      </c>
      <c r="Q254" s="7">
        <v>0</v>
      </c>
      <c r="R254" s="7">
        <v>220425</v>
      </c>
      <c r="S254" s="7" t="s">
        <v>46</v>
      </c>
    </row>
    <row r="255" spans="1:19" ht="15" customHeight="1" x14ac:dyDescent="0.25">
      <c r="A255" s="5" t="s">
        <v>380</v>
      </c>
      <c r="B255" s="5" t="s">
        <v>381</v>
      </c>
      <c r="C255" s="6">
        <v>17000000</v>
      </c>
      <c r="D255" s="7">
        <v>0</v>
      </c>
      <c r="E255" s="7">
        <v>0</v>
      </c>
      <c r="F255" s="7">
        <v>5496416</v>
      </c>
      <c r="G255" s="7">
        <v>0</v>
      </c>
      <c r="H255" s="7">
        <v>22496416</v>
      </c>
      <c r="I255" s="7">
        <v>0</v>
      </c>
      <c r="J255" s="7">
        <v>0</v>
      </c>
      <c r="K255" s="7">
        <v>-9265548</v>
      </c>
      <c r="L255" s="7">
        <v>0</v>
      </c>
      <c r="M255" s="7">
        <v>-9265548</v>
      </c>
      <c r="N255" s="7">
        <v>-11090848</v>
      </c>
      <c r="O255" s="8">
        <v>1825300</v>
      </c>
      <c r="P255" s="7">
        <v>-277300</v>
      </c>
      <c r="Q255" s="7">
        <v>2102600</v>
      </c>
      <c r="R255" s="7">
        <v>31761964</v>
      </c>
      <c r="S255" s="7" t="s">
        <v>27</v>
      </c>
    </row>
    <row r="256" spans="1:19" ht="15" customHeight="1" x14ac:dyDescent="0.25">
      <c r="A256" s="5" t="s">
        <v>382</v>
      </c>
      <c r="B256" s="5" t="s">
        <v>43</v>
      </c>
      <c r="C256" s="6">
        <v>17000000</v>
      </c>
      <c r="D256" s="7">
        <v>0</v>
      </c>
      <c r="E256" s="7">
        <v>0</v>
      </c>
      <c r="F256" s="7">
        <v>5496416</v>
      </c>
      <c r="G256" s="7">
        <v>0</v>
      </c>
      <c r="H256" s="7">
        <v>22496416</v>
      </c>
      <c r="I256" s="7">
        <v>0</v>
      </c>
      <c r="J256" s="7">
        <v>0</v>
      </c>
      <c r="K256" s="7">
        <v>-9265548</v>
      </c>
      <c r="L256" s="7">
        <v>0</v>
      </c>
      <c r="M256" s="7">
        <v>-9265548</v>
      </c>
      <c r="N256" s="7">
        <v>-11090848</v>
      </c>
      <c r="O256" s="8">
        <v>1825300</v>
      </c>
      <c r="P256" s="7">
        <v>-277300</v>
      </c>
      <c r="Q256" s="7">
        <v>2102600</v>
      </c>
      <c r="R256" s="7">
        <v>31761964</v>
      </c>
      <c r="S256" s="7" t="s">
        <v>27</v>
      </c>
    </row>
    <row r="257" spans="1:19" ht="15" customHeight="1" x14ac:dyDescent="0.25">
      <c r="A257" s="5" t="s">
        <v>383</v>
      </c>
      <c r="B257" s="5" t="s">
        <v>162</v>
      </c>
      <c r="C257" s="6">
        <v>17000000</v>
      </c>
      <c r="D257" s="7">
        <v>0</v>
      </c>
      <c r="E257" s="7">
        <v>0</v>
      </c>
      <c r="F257" s="7">
        <v>5496416</v>
      </c>
      <c r="G257" s="7">
        <v>0</v>
      </c>
      <c r="H257" s="7">
        <v>22496416</v>
      </c>
      <c r="I257" s="7">
        <v>0</v>
      </c>
      <c r="J257" s="7">
        <v>0</v>
      </c>
      <c r="K257" s="7">
        <v>-9265548</v>
      </c>
      <c r="L257" s="7">
        <v>0</v>
      </c>
      <c r="M257" s="7">
        <v>-9265548</v>
      </c>
      <c r="N257" s="7">
        <v>-11090848</v>
      </c>
      <c r="O257" s="8">
        <v>1825300</v>
      </c>
      <c r="P257" s="7">
        <v>-277300</v>
      </c>
      <c r="Q257" s="7">
        <v>2102600</v>
      </c>
      <c r="R257" s="7">
        <v>31761964</v>
      </c>
      <c r="S257" s="7" t="s">
        <v>46</v>
      </c>
    </row>
    <row r="258" spans="1:19" ht="15" customHeight="1" x14ac:dyDescent="0.25">
      <c r="A258" s="5" t="s">
        <v>384</v>
      </c>
      <c r="B258" s="5" t="s">
        <v>385</v>
      </c>
      <c r="C258" s="6">
        <v>13000000</v>
      </c>
      <c r="D258" s="7">
        <v>0</v>
      </c>
      <c r="E258" s="7">
        <v>0</v>
      </c>
      <c r="F258" s="7">
        <v>4216416</v>
      </c>
      <c r="G258" s="7">
        <v>0</v>
      </c>
      <c r="H258" s="7">
        <v>17216416</v>
      </c>
      <c r="I258" s="7">
        <v>0</v>
      </c>
      <c r="J258" s="7">
        <v>0</v>
      </c>
      <c r="K258" s="7">
        <v>-8026248</v>
      </c>
      <c r="L258" s="7">
        <v>0</v>
      </c>
      <c r="M258" s="7">
        <v>-8026248</v>
      </c>
      <c r="N258" s="7">
        <v>-10271248</v>
      </c>
      <c r="O258" s="8">
        <v>2245000</v>
      </c>
      <c r="P258" s="7">
        <v>2245000</v>
      </c>
      <c r="Q258" s="7">
        <v>0</v>
      </c>
      <c r="R258" s="7">
        <v>25242664</v>
      </c>
      <c r="S258" s="7" t="s">
        <v>27</v>
      </c>
    </row>
    <row r="259" spans="1:19" ht="15" customHeight="1" x14ac:dyDescent="0.25">
      <c r="A259" s="5" t="s">
        <v>386</v>
      </c>
      <c r="B259" s="5" t="s">
        <v>43</v>
      </c>
      <c r="C259" s="6">
        <v>13000000</v>
      </c>
      <c r="D259" s="7">
        <v>0</v>
      </c>
      <c r="E259" s="7">
        <v>0</v>
      </c>
      <c r="F259" s="7">
        <v>4216416</v>
      </c>
      <c r="G259" s="7">
        <v>0</v>
      </c>
      <c r="H259" s="7">
        <v>17216416</v>
      </c>
      <c r="I259" s="7">
        <v>0</v>
      </c>
      <c r="J259" s="7">
        <v>0</v>
      </c>
      <c r="K259" s="7">
        <v>-8026248</v>
      </c>
      <c r="L259" s="7">
        <v>0</v>
      </c>
      <c r="M259" s="7">
        <v>-8026248</v>
      </c>
      <c r="N259" s="7">
        <v>-10271248</v>
      </c>
      <c r="O259" s="8">
        <v>2245000</v>
      </c>
      <c r="P259" s="7">
        <v>2245000</v>
      </c>
      <c r="Q259" s="7">
        <v>0</v>
      </c>
      <c r="R259" s="7">
        <v>25242664</v>
      </c>
      <c r="S259" s="7" t="s">
        <v>27</v>
      </c>
    </row>
    <row r="260" spans="1:19" ht="15" customHeight="1" x14ac:dyDescent="0.25">
      <c r="A260" s="5" t="s">
        <v>387</v>
      </c>
      <c r="B260" s="5" t="s">
        <v>167</v>
      </c>
      <c r="C260" s="6">
        <v>13000000</v>
      </c>
      <c r="D260" s="7">
        <v>0</v>
      </c>
      <c r="E260" s="7">
        <v>0</v>
      </c>
      <c r="F260" s="7">
        <v>4216416</v>
      </c>
      <c r="G260" s="7">
        <v>0</v>
      </c>
      <c r="H260" s="7">
        <v>17216416</v>
      </c>
      <c r="I260" s="7">
        <v>0</v>
      </c>
      <c r="J260" s="7">
        <v>0</v>
      </c>
      <c r="K260" s="7">
        <v>-8026248</v>
      </c>
      <c r="L260" s="7">
        <v>0</v>
      </c>
      <c r="M260" s="7">
        <v>-8026248</v>
      </c>
      <c r="N260" s="7">
        <v>-10271248</v>
      </c>
      <c r="O260" s="8">
        <v>2245000</v>
      </c>
      <c r="P260" s="7">
        <v>2245000</v>
      </c>
      <c r="Q260" s="7">
        <v>0</v>
      </c>
      <c r="R260" s="7">
        <v>25242664</v>
      </c>
      <c r="S260" s="7" t="s">
        <v>46</v>
      </c>
    </row>
    <row r="261" spans="1:19" ht="15" customHeight="1" x14ac:dyDescent="0.25">
      <c r="A261" s="5" t="s">
        <v>388</v>
      </c>
      <c r="B261" s="5" t="s">
        <v>389</v>
      </c>
      <c r="C261" s="6">
        <v>85773360</v>
      </c>
      <c r="D261" s="7">
        <v>0</v>
      </c>
      <c r="E261" s="7">
        <v>0</v>
      </c>
      <c r="F261" s="7">
        <v>23183492.18</v>
      </c>
      <c r="G261" s="7">
        <v>0</v>
      </c>
      <c r="H261" s="7">
        <v>108956852.18000001</v>
      </c>
      <c r="I261" s="7">
        <v>0</v>
      </c>
      <c r="J261" s="7">
        <v>0</v>
      </c>
      <c r="K261" s="7">
        <v>23257164.949999999</v>
      </c>
      <c r="L261" s="7">
        <v>-17669580.73</v>
      </c>
      <c r="M261" s="7">
        <v>40926745.68</v>
      </c>
      <c r="N261" s="7">
        <v>-3679380.53</v>
      </c>
      <c r="O261" s="8">
        <v>44606126.210000001</v>
      </c>
      <c r="P261" s="7">
        <v>-21471797.859999999</v>
      </c>
      <c r="Q261" s="7">
        <v>66077924.07</v>
      </c>
      <c r="R261" s="7">
        <v>85699687.230000004</v>
      </c>
      <c r="S261" s="7" t="s">
        <v>27</v>
      </c>
    </row>
    <row r="262" spans="1:19" ht="15" customHeight="1" x14ac:dyDescent="0.25">
      <c r="A262" s="5" t="s">
        <v>390</v>
      </c>
      <c r="B262" s="5" t="s">
        <v>391</v>
      </c>
      <c r="C262" s="6">
        <v>20000000</v>
      </c>
      <c r="D262" s="7">
        <v>0</v>
      </c>
      <c r="E262" s="7">
        <v>0</v>
      </c>
      <c r="F262" s="7">
        <v>0</v>
      </c>
      <c r="G262" s="7">
        <v>0</v>
      </c>
      <c r="H262" s="7">
        <v>20000000</v>
      </c>
      <c r="I262" s="7">
        <v>0</v>
      </c>
      <c r="J262" s="7">
        <v>0</v>
      </c>
      <c r="K262" s="7">
        <v>-1709931.72</v>
      </c>
      <c r="L262" s="7">
        <v>0</v>
      </c>
      <c r="M262" s="7">
        <v>-1709931.72</v>
      </c>
      <c r="N262" s="7">
        <v>-1709931.72</v>
      </c>
      <c r="O262" s="8">
        <v>0</v>
      </c>
      <c r="P262" s="7">
        <v>-14436593.58</v>
      </c>
      <c r="Q262" s="7">
        <v>14436593.58</v>
      </c>
      <c r="R262" s="7">
        <v>21709931.719999999</v>
      </c>
      <c r="S262" s="7" t="s">
        <v>27</v>
      </c>
    </row>
    <row r="263" spans="1:19" ht="15" customHeight="1" x14ac:dyDescent="0.25">
      <c r="A263" s="5" t="s">
        <v>392</v>
      </c>
      <c r="B263" s="5" t="s">
        <v>43</v>
      </c>
      <c r="C263" s="6">
        <v>20000000</v>
      </c>
      <c r="D263" s="7">
        <v>0</v>
      </c>
      <c r="E263" s="7">
        <v>0</v>
      </c>
      <c r="F263" s="7">
        <v>0</v>
      </c>
      <c r="G263" s="7">
        <v>0</v>
      </c>
      <c r="H263" s="7">
        <v>20000000</v>
      </c>
      <c r="I263" s="7">
        <v>0</v>
      </c>
      <c r="J263" s="7">
        <v>0</v>
      </c>
      <c r="K263" s="7">
        <v>-1709931.72</v>
      </c>
      <c r="L263" s="7">
        <v>0</v>
      </c>
      <c r="M263" s="7">
        <v>-1709931.72</v>
      </c>
      <c r="N263" s="7">
        <v>-1709931.72</v>
      </c>
      <c r="O263" s="8">
        <v>0</v>
      </c>
      <c r="P263" s="7">
        <v>-14436593.58</v>
      </c>
      <c r="Q263" s="7">
        <v>14436593.58</v>
      </c>
      <c r="R263" s="7">
        <v>21709931.719999999</v>
      </c>
      <c r="S263" s="7" t="s">
        <v>27</v>
      </c>
    </row>
    <row r="264" spans="1:19" ht="15" customHeight="1" x14ac:dyDescent="0.25">
      <c r="A264" s="5" t="s">
        <v>393</v>
      </c>
      <c r="B264" s="5" t="s">
        <v>162</v>
      </c>
      <c r="C264" s="6">
        <v>20000000</v>
      </c>
      <c r="D264" s="7">
        <v>0</v>
      </c>
      <c r="E264" s="7">
        <v>0</v>
      </c>
      <c r="F264" s="7">
        <v>0</v>
      </c>
      <c r="G264" s="7">
        <v>0</v>
      </c>
      <c r="H264" s="7">
        <v>20000000</v>
      </c>
      <c r="I264" s="7">
        <v>0</v>
      </c>
      <c r="J264" s="7">
        <v>0</v>
      </c>
      <c r="K264" s="7">
        <v>-1709931.72</v>
      </c>
      <c r="L264" s="7">
        <v>0</v>
      </c>
      <c r="M264" s="7">
        <v>-1709931.72</v>
      </c>
      <c r="N264" s="7">
        <v>-1709931.72</v>
      </c>
      <c r="O264" s="8">
        <v>0</v>
      </c>
      <c r="P264" s="7">
        <v>-14436593.58</v>
      </c>
      <c r="Q264" s="7">
        <v>14436593.58</v>
      </c>
      <c r="R264" s="7">
        <v>21709931.719999999</v>
      </c>
      <c r="S264" s="7" t="s">
        <v>46</v>
      </c>
    </row>
    <row r="265" spans="1:19" ht="15" customHeight="1" x14ac:dyDescent="0.25">
      <c r="A265" s="5" t="s">
        <v>394</v>
      </c>
      <c r="B265" s="5" t="s">
        <v>395</v>
      </c>
      <c r="C265" s="6">
        <v>12000000</v>
      </c>
      <c r="D265" s="7">
        <v>0</v>
      </c>
      <c r="E265" s="7">
        <v>0</v>
      </c>
      <c r="F265" s="7">
        <v>0</v>
      </c>
      <c r="G265" s="7">
        <v>0</v>
      </c>
      <c r="H265" s="7">
        <v>12000000</v>
      </c>
      <c r="I265" s="7">
        <v>0</v>
      </c>
      <c r="J265" s="7">
        <v>0</v>
      </c>
      <c r="K265" s="7">
        <v>-1884802.92</v>
      </c>
      <c r="L265" s="7">
        <v>0</v>
      </c>
      <c r="M265" s="7">
        <v>-1884802.92</v>
      </c>
      <c r="N265" s="7">
        <v>-1884802.92</v>
      </c>
      <c r="O265" s="8">
        <v>0</v>
      </c>
      <c r="P265" s="7">
        <v>-7047959.7800000003</v>
      </c>
      <c r="Q265" s="7">
        <v>7047959.7800000003</v>
      </c>
      <c r="R265" s="7">
        <v>13884802.92</v>
      </c>
      <c r="S265" s="7" t="s">
        <v>27</v>
      </c>
    </row>
    <row r="266" spans="1:19" ht="15" customHeight="1" x14ac:dyDescent="0.25">
      <c r="A266" s="5" t="s">
        <v>396</v>
      </c>
      <c r="B266" s="5" t="s">
        <v>43</v>
      </c>
      <c r="C266" s="6">
        <v>12000000</v>
      </c>
      <c r="D266" s="7">
        <v>0</v>
      </c>
      <c r="E266" s="7">
        <v>0</v>
      </c>
      <c r="F266" s="7">
        <v>0</v>
      </c>
      <c r="G266" s="7">
        <v>0</v>
      </c>
      <c r="H266" s="7">
        <v>12000000</v>
      </c>
      <c r="I266" s="7">
        <v>0</v>
      </c>
      <c r="J266" s="7">
        <v>0</v>
      </c>
      <c r="K266" s="7">
        <v>-1884802.92</v>
      </c>
      <c r="L266" s="7">
        <v>0</v>
      </c>
      <c r="M266" s="7">
        <v>-1884802.92</v>
      </c>
      <c r="N266" s="7">
        <v>-1884802.92</v>
      </c>
      <c r="O266" s="8">
        <v>0</v>
      </c>
      <c r="P266" s="7">
        <v>-7047959.7800000003</v>
      </c>
      <c r="Q266" s="7">
        <v>7047959.7800000003</v>
      </c>
      <c r="R266" s="7">
        <v>13884802.92</v>
      </c>
      <c r="S266" s="7" t="s">
        <v>27</v>
      </c>
    </row>
    <row r="267" spans="1:19" ht="15" customHeight="1" x14ac:dyDescent="0.25">
      <c r="A267" s="5" t="s">
        <v>397</v>
      </c>
      <c r="B267" s="5" t="s">
        <v>167</v>
      </c>
      <c r="C267" s="6">
        <v>12000000</v>
      </c>
      <c r="D267" s="7">
        <v>0</v>
      </c>
      <c r="E267" s="7">
        <v>0</v>
      </c>
      <c r="F267" s="7">
        <v>0</v>
      </c>
      <c r="G267" s="7">
        <v>0</v>
      </c>
      <c r="H267" s="7">
        <v>12000000</v>
      </c>
      <c r="I267" s="7">
        <v>0</v>
      </c>
      <c r="J267" s="7">
        <v>0</v>
      </c>
      <c r="K267" s="7">
        <v>-1884802.92</v>
      </c>
      <c r="L267" s="7">
        <v>0</v>
      </c>
      <c r="M267" s="7">
        <v>-1884802.92</v>
      </c>
      <c r="N267" s="7">
        <v>-1884802.92</v>
      </c>
      <c r="O267" s="8">
        <v>0</v>
      </c>
      <c r="P267" s="7">
        <v>-7047959.7800000003</v>
      </c>
      <c r="Q267" s="7">
        <v>7047959.7800000003</v>
      </c>
      <c r="R267" s="7">
        <v>13884802.92</v>
      </c>
      <c r="S267" s="7" t="s">
        <v>46</v>
      </c>
    </row>
    <row r="268" spans="1:19" ht="15" customHeight="1" x14ac:dyDescent="0.25">
      <c r="A268" s="5" t="s">
        <v>398</v>
      </c>
      <c r="B268" s="5" t="s">
        <v>399</v>
      </c>
      <c r="C268" s="6">
        <v>6000000</v>
      </c>
      <c r="D268" s="7">
        <v>0</v>
      </c>
      <c r="E268" s="7">
        <v>0</v>
      </c>
      <c r="F268" s="7">
        <v>9840467.9100000001</v>
      </c>
      <c r="G268" s="7">
        <v>0</v>
      </c>
      <c r="H268" s="7">
        <v>15840467.91</v>
      </c>
      <c r="I268" s="7">
        <v>0</v>
      </c>
      <c r="J268" s="7">
        <v>0</v>
      </c>
      <c r="K268" s="7">
        <v>24185515.18</v>
      </c>
      <c r="L268" s="7">
        <v>0</v>
      </c>
      <c r="M268" s="7">
        <v>24185515.18</v>
      </c>
      <c r="N268" s="7">
        <v>0</v>
      </c>
      <c r="O268" s="8">
        <v>24185515.18</v>
      </c>
      <c r="P268" s="7">
        <v>-293868.06</v>
      </c>
      <c r="Q268" s="7">
        <v>24479383.239999998</v>
      </c>
      <c r="R268" s="7">
        <v>-8345047.2699999996</v>
      </c>
      <c r="S268" s="7" t="s">
        <v>27</v>
      </c>
    </row>
    <row r="269" spans="1:19" ht="15" customHeight="1" x14ac:dyDescent="0.25">
      <c r="A269" s="5" t="s">
        <v>400</v>
      </c>
      <c r="B269" s="5" t="s">
        <v>43</v>
      </c>
      <c r="C269" s="6">
        <v>6000000</v>
      </c>
      <c r="D269" s="7">
        <v>0</v>
      </c>
      <c r="E269" s="7">
        <v>0</v>
      </c>
      <c r="F269" s="7">
        <v>9840467.9100000001</v>
      </c>
      <c r="G269" s="7">
        <v>0</v>
      </c>
      <c r="H269" s="7">
        <v>15840467.91</v>
      </c>
      <c r="I269" s="7">
        <v>0</v>
      </c>
      <c r="J269" s="7">
        <v>0</v>
      </c>
      <c r="K269" s="7">
        <v>24185515.18</v>
      </c>
      <c r="L269" s="7">
        <v>0</v>
      </c>
      <c r="M269" s="7">
        <v>24185515.18</v>
      </c>
      <c r="N269" s="7">
        <v>0</v>
      </c>
      <c r="O269" s="8">
        <v>24185515.18</v>
      </c>
      <c r="P269" s="7">
        <v>-293868.06</v>
      </c>
      <c r="Q269" s="7">
        <v>24479383.239999998</v>
      </c>
      <c r="R269" s="7">
        <v>-8345047.2699999996</v>
      </c>
      <c r="S269" s="7" t="s">
        <v>27</v>
      </c>
    </row>
    <row r="270" spans="1:19" ht="15" customHeight="1" x14ac:dyDescent="0.25">
      <c r="A270" s="5" t="s">
        <v>401</v>
      </c>
      <c r="B270" s="5" t="s">
        <v>45</v>
      </c>
      <c r="C270" s="6">
        <v>6000000</v>
      </c>
      <c r="D270" s="7">
        <v>0</v>
      </c>
      <c r="E270" s="7">
        <v>0</v>
      </c>
      <c r="F270" s="7">
        <v>9840467.9100000001</v>
      </c>
      <c r="G270" s="7">
        <v>0</v>
      </c>
      <c r="H270" s="7">
        <v>15840467.91</v>
      </c>
      <c r="I270" s="7">
        <v>0</v>
      </c>
      <c r="J270" s="7">
        <v>0</v>
      </c>
      <c r="K270" s="7">
        <v>24185515.18</v>
      </c>
      <c r="L270" s="7">
        <v>0</v>
      </c>
      <c r="M270" s="7">
        <v>24185515.18</v>
      </c>
      <c r="N270" s="7">
        <v>0</v>
      </c>
      <c r="O270" s="8">
        <v>24185515.18</v>
      </c>
      <c r="P270" s="7">
        <v>-293868.06</v>
      </c>
      <c r="Q270" s="7">
        <v>24479383.239999998</v>
      </c>
      <c r="R270" s="7">
        <v>-8345047.2699999996</v>
      </c>
      <c r="S270" s="7" t="s">
        <v>46</v>
      </c>
    </row>
    <row r="271" spans="1:19" ht="15" customHeight="1" x14ac:dyDescent="0.25">
      <c r="A271" s="5" t="s">
        <v>402</v>
      </c>
      <c r="B271" s="5" t="s">
        <v>403</v>
      </c>
      <c r="C271" s="6">
        <v>4000000</v>
      </c>
      <c r="D271" s="7">
        <v>0</v>
      </c>
      <c r="E271" s="7">
        <v>0</v>
      </c>
      <c r="F271" s="7">
        <v>1947540.1</v>
      </c>
      <c r="G271" s="7">
        <v>0</v>
      </c>
      <c r="H271" s="7">
        <v>5947540.0999999996</v>
      </c>
      <c r="I271" s="7">
        <v>0</v>
      </c>
      <c r="J271" s="7">
        <v>0</v>
      </c>
      <c r="K271" s="7">
        <v>1817643.06</v>
      </c>
      <c r="L271" s="7">
        <v>-3217415.69</v>
      </c>
      <c r="M271" s="7">
        <v>5035058.75</v>
      </c>
      <c r="N271" s="7">
        <v>-10580.2</v>
      </c>
      <c r="O271" s="8">
        <v>5045638.95</v>
      </c>
      <c r="P271" s="7">
        <v>275391.68</v>
      </c>
      <c r="Q271" s="7">
        <v>4770247.2699999996</v>
      </c>
      <c r="R271" s="7">
        <v>4129897.04</v>
      </c>
      <c r="S271" s="7" t="s">
        <v>27</v>
      </c>
    </row>
    <row r="272" spans="1:19" ht="15" customHeight="1" x14ac:dyDescent="0.25">
      <c r="A272" s="5" t="s">
        <v>404</v>
      </c>
      <c r="B272" s="5" t="s">
        <v>43</v>
      </c>
      <c r="C272" s="6">
        <v>4000000</v>
      </c>
      <c r="D272" s="7">
        <v>0</v>
      </c>
      <c r="E272" s="7">
        <v>0</v>
      </c>
      <c r="F272" s="7">
        <v>1947540.1</v>
      </c>
      <c r="G272" s="7">
        <v>0</v>
      </c>
      <c r="H272" s="7">
        <v>5947540.0999999996</v>
      </c>
      <c r="I272" s="7">
        <v>0</v>
      </c>
      <c r="J272" s="7">
        <v>0</v>
      </c>
      <c r="K272" s="7">
        <v>1817643.06</v>
      </c>
      <c r="L272" s="7">
        <v>-3217415.69</v>
      </c>
      <c r="M272" s="7">
        <v>5035058.75</v>
      </c>
      <c r="N272" s="7">
        <v>-10580.2</v>
      </c>
      <c r="O272" s="8">
        <v>5045638.95</v>
      </c>
      <c r="P272" s="7">
        <v>275391.68</v>
      </c>
      <c r="Q272" s="7">
        <v>4770247.2699999996</v>
      </c>
      <c r="R272" s="7">
        <v>4129897.04</v>
      </c>
      <c r="S272" s="7" t="s">
        <v>27</v>
      </c>
    </row>
    <row r="273" spans="1:19" ht="15" customHeight="1" x14ac:dyDescent="0.25">
      <c r="A273" s="5" t="s">
        <v>405</v>
      </c>
      <c r="B273" s="5" t="s">
        <v>162</v>
      </c>
      <c r="C273" s="6">
        <v>4000000</v>
      </c>
      <c r="D273" s="7">
        <v>0</v>
      </c>
      <c r="E273" s="7">
        <v>0</v>
      </c>
      <c r="F273" s="7">
        <v>1947540.1</v>
      </c>
      <c r="G273" s="7">
        <v>0</v>
      </c>
      <c r="H273" s="7">
        <v>5947540.0999999996</v>
      </c>
      <c r="I273" s="7">
        <v>0</v>
      </c>
      <c r="J273" s="7">
        <v>0</v>
      </c>
      <c r="K273" s="7">
        <v>1817643.06</v>
      </c>
      <c r="L273" s="7">
        <v>-3217415.69</v>
      </c>
      <c r="M273" s="7">
        <v>5035058.75</v>
      </c>
      <c r="N273" s="7">
        <v>-10580.2</v>
      </c>
      <c r="O273" s="8">
        <v>5045638.95</v>
      </c>
      <c r="P273" s="7">
        <v>275391.68</v>
      </c>
      <c r="Q273" s="7">
        <v>4770247.2699999996</v>
      </c>
      <c r="R273" s="7">
        <v>4129897.04</v>
      </c>
      <c r="S273" s="7" t="s">
        <v>46</v>
      </c>
    </row>
    <row r="274" spans="1:19" ht="15" customHeight="1" x14ac:dyDescent="0.25">
      <c r="A274" s="5" t="s">
        <v>406</v>
      </c>
      <c r="B274" s="5" t="s">
        <v>407</v>
      </c>
      <c r="C274" s="6">
        <v>1000000</v>
      </c>
      <c r="D274" s="7">
        <v>0</v>
      </c>
      <c r="E274" s="7">
        <v>0</v>
      </c>
      <c r="F274" s="7">
        <v>333333.33</v>
      </c>
      <c r="G274" s="7">
        <v>0</v>
      </c>
      <c r="H274" s="7">
        <v>1333333.33</v>
      </c>
      <c r="I274" s="7">
        <v>0</v>
      </c>
      <c r="J274" s="7">
        <v>0</v>
      </c>
      <c r="K274" s="7">
        <v>0</v>
      </c>
      <c r="L274" s="7">
        <v>0</v>
      </c>
      <c r="M274" s="7">
        <v>0</v>
      </c>
      <c r="N274" s="7">
        <v>0</v>
      </c>
      <c r="O274" s="8">
        <v>0</v>
      </c>
      <c r="P274" s="7">
        <v>0</v>
      </c>
      <c r="Q274" s="7">
        <v>0</v>
      </c>
      <c r="R274" s="7">
        <v>1333333.33</v>
      </c>
      <c r="S274" s="7" t="s">
        <v>27</v>
      </c>
    </row>
    <row r="275" spans="1:19" ht="15" customHeight="1" x14ac:dyDescent="0.25">
      <c r="A275" s="5" t="s">
        <v>408</v>
      </c>
      <c r="B275" s="5" t="s">
        <v>43</v>
      </c>
      <c r="C275" s="6">
        <v>1000000</v>
      </c>
      <c r="D275" s="7">
        <v>0</v>
      </c>
      <c r="E275" s="7">
        <v>0</v>
      </c>
      <c r="F275" s="7">
        <v>333333.33</v>
      </c>
      <c r="G275" s="7">
        <v>0</v>
      </c>
      <c r="H275" s="7">
        <v>1333333.33</v>
      </c>
      <c r="I275" s="7">
        <v>0</v>
      </c>
      <c r="J275" s="7">
        <v>0</v>
      </c>
      <c r="K275" s="7">
        <v>0</v>
      </c>
      <c r="L275" s="7">
        <v>0</v>
      </c>
      <c r="M275" s="7">
        <v>0</v>
      </c>
      <c r="N275" s="7">
        <v>0</v>
      </c>
      <c r="O275" s="8">
        <v>0</v>
      </c>
      <c r="P275" s="7">
        <v>0</v>
      </c>
      <c r="Q275" s="7">
        <v>0</v>
      </c>
      <c r="R275" s="7">
        <v>1333333.33</v>
      </c>
      <c r="S275" s="7" t="s">
        <v>27</v>
      </c>
    </row>
    <row r="276" spans="1:19" ht="15" customHeight="1" x14ac:dyDescent="0.25">
      <c r="A276" s="5" t="s">
        <v>409</v>
      </c>
      <c r="B276" s="5" t="s">
        <v>167</v>
      </c>
      <c r="C276" s="6">
        <v>1000000</v>
      </c>
      <c r="D276" s="7">
        <v>0</v>
      </c>
      <c r="E276" s="7">
        <v>0</v>
      </c>
      <c r="F276" s="7">
        <v>333333.33</v>
      </c>
      <c r="G276" s="7">
        <v>0</v>
      </c>
      <c r="H276" s="7">
        <v>1333333.33</v>
      </c>
      <c r="I276" s="7">
        <v>0</v>
      </c>
      <c r="J276" s="7">
        <v>0</v>
      </c>
      <c r="K276" s="7">
        <v>0</v>
      </c>
      <c r="L276" s="7">
        <v>0</v>
      </c>
      <c r="M276" s="7">
        <v>0</v>
      </c>
      <c r="N276" s="7">
        <v>0</v>
      </c>
      <c r="O276" s="8">
        <v>0</v>
      </c>
      <c r="P276" s="7">
        <v>0</v>
      </c>
      <c r="Q276" s="7">
        <v>0</v>
      </c>
      <c r="R276" s="7">
        <v>1333333.33</v>
      </c>
      <c r="S276" s="7" t="s">
        <v>46</v>
      </c>
    </row>
    <row r="277" spans="1:19" ht="15" customHeight="1" x14ac:dyDescent="0.25">
      <c r="A277" s="5" t="s">
        <v>410</v>
      </c>
      <c r="B277" s="5" t="s">
        <v>411</v>
      </c>
      <c r="C277" s="6">
        <v>23000000</v>
      </c>
      <c r="D277" s="7">
        <v>0</v>
      </c>
      <c r="E277" s="7">
        <v>0</v>
      </c>
      <c r="F277" s="7">
        <v>6800400.5700000003</v>
      </c>
      <c r="G277" s="7">
        <v>0</v>
      </c>
      <c r="H277" s="7">
        <v>29800400.57</v>
      </c>
      <c r="I277" s="7">
        <v>0</v>
      </c>
      <c r="J277" s="7">
        <v>0</v>
      </c>
      <c r="K277" s="7">
        <v>6744354.8799999999</v>
      </c>
      <c r="L277" s="7">
        <v>-2598798.2799999998</v>
      </c>
      <c r="M277" s="7">
        <v>9343153.1600000001</v>
      </c>
      <c r="N277" s="7">
        <v>-56045.689999998998</v>
      </c>
      <c r="O277" s="8">
        <v>9399198.8499999996</v>
      </c>
      <c r="P277" s="7">
        <v>-4808.1200000010003</v>
      </c>
      <c r="Q277" s="7">
        <v>9404006.9700000007</v>
      </c>
      <c r="R277" s="7">
        <v>23056045.690000001</v>
      </c>
      <c r="S277" s="7" t="s">
        <v>27</v>
      </c>
    </row>
    <row r="278" spans="1:19" ht="15" customHeight="1" x14ac:dyDescent="0.25">
      <c r="A278" s="5" t="s">
        <v>412</v>
      </c>
      <c r="B278" s="5" t="s">
        <v>43</v>
      </c>
      <c r="C278" s="6">
        <v>23000000</v>
      </c>
      <c r="D278" s="7">
        <v>0</v>
      </c>
      <c r="E278" s="7">
        <v>0</v>
      </c>
      <c r="F278" s="7">
        <v>6800400.5700000003</v>
      </c>
      <c r="G278" s="7">
        <v>0</v>
      </c>
      <c r="H278" s="7">
        <v>29800400.57</v>
      </c>
      <c r="I278" s="7">
        <v>0</v>
      </c>
      <c r="J278" s="7">
        <v>0</v>
      </c>
      <c r="K278" s="7">
        <v>6744354.8799999999</v>
      </c>
      <c r="L278" s="7">
        <v>-2598798.2799999998</v>
      </c>
      <c r="M278" s="7">
        <v>9343153.1600000001</v>
      </c>
      <c r="N278" s="7">
        <v>-56045.689999998998</v>
      </c>
      <c r="O278" s="8">
        <v>9399198.8499999996</v>
      </c>
      <c r="P278" s="7">
        <v>-4808.1200000010003</v>
      </c>
      <c r="Q278" s="7">
        <v>9404006.9700000007</v>
      </c>
      <c r="R278" s="7">
        <v>23056045.690000001</v>
      </c>
      <c r="S278" s="7" t="s">
        <v>27</v>
      </c>
    </row>
    <row r="279" spans="1:19" ht="15" customHeight="1" x14ac:dyDescent="0.25">
      <c r="A279" s="5" t="s">
        <v>413</v>
      </c>
      <c r="B279" s="5" t="s">
        <v>162</v>
      </c>
      <c r="C279" s="6">
        <v>23000000</v>
      </c>
      <c r="D279" s="7">
        <v>0</v>
      </c>
      <c r="E279" s="7">
        <v>0</v>
      </c>
      <c r="F279" s="7">
        <v>6800400.5700000003</v>
      </c>
      <c r="G279" s="7">
        <v>0</v>
      </c>
      <c r="H279" s="7">
        <v>29800400.57</v>
      </c>
      <c r="I279" s="7">
        <v>0</v>
      </c>
      <c r="J279" s="7">
        <v>0</v>
      </c>
      <c r="K279" s="7">
        <v>6744354.8799999999</v>
      </c>
      <c r="L279" s="7">
        <v>-2598798.2799999998</v>
      </c>
      <c r="M279" s="7">
        <v>9343153.1600000001</v>
      </c>
      <c r="N279" s="7">
        <v>-56045.689999998998</v>
      </c>
      <c r="O279" s="8">
        <v>9399198.8499999996</v>
      </c>
      <c r="P279" s="7">
        <v>-4808.1200000010003</v>
      </c>
      <c r="Q279" s="7">
        <v>9404006.9700000007</v>
      </c>
      <c r="R279" s="7">
        <v>23056045.690000001</v>
      </c>
      <c r="S279" s="7" t="s">
        <v>46</v>
      </c>
    </row>
    <row r="280" spans="1:19" ht="15" customHeight="1" x14ac:dyDescent="0.25">
      <c r="A280" s="5" t="s">
        <v>414</v>
      </c>
      <c r="B280" s="5" t="s">
        <v>415</v>
      </c>
      <c r="C280" s="6">
        <v>1600000</v>
      </c>
      <c r="D280" s="7">
        <v>0</v>
      </c>
      <c r="E280" s="7">
        <v>0</v>
      </c>
      <c r="F280" s="7">
        <v>441605.21</v>
      </c>
      <c r="G280" s="7">
        <v>0</v>
      </c>
      <c r="H280" s="7">
        <v>2041605.21</v>
      </c>
      <c r="I280" s="7">
        <v>0</v>
      </c>
      <c r="J280" s="7">
        <v>0</v>
      </c>
      <c r="K280" s="7">
        <v>-275184.36</v>
      </c>
      <c r="L280" s="7">
        <v>-275184.36</v>
      </c>
      <c r="M280" s="7">
        <v>0</v>
      </c>
      <c r="N280" s="7">
        <v>0</v>
      </c>
      <c r="O280" s="8">
        <v>0</v>
      </c>
      <c r="P280" s="7">
        <v>0</v>
      </c>
      <c r="Q280" s="7">
        <v>0</v>
      </c>
      <c r="R280" s="7">
        <v>2316789.5699999998</v>
      </c>
      <c r="S280" s="7" t="s">
        <v>27</v>
      </c>
    </row>
    <row r="281" spans="1:19" ht="15" customHeight="1" x14ac:dyDescent="0.25">
      <c r="A281" s="5" t="s">
        <v>416</v>
      </c>
      <c r="B281" s="5" t="s">
        <v>43</v>
      </c>
      <c r="C281" s="6">
        <v>1600000</v>
      </c>
      <c r="D281" s="7">
        <v>0</v>
      </c>
      <c r="E281" s="7">
        <v>0</v>
      </c>
      <c r="F281" s="7">
        <v>441605.21</v>
      </c>
      <c r="G281" s="7">
        <v>0</v>
      </c>
      <c r="H281" s="7">
        <v>2041605.21</v>
      </c>
      <c r="I281" s="7">
        <v>0</v>
      </c>
      <c r="J281" s="7">
        <v>0</v>
      </c>
      <c r="K281" s="7">
        <v>-275184.36</v>
      </c>
      <c r="L281" s="7">
        <v>-275184.36</v>
      </c>
      <c r="M281" s="7">
        <v>0</v>
      </c>
      <c r="N281" s="7">
        <v>0</v>
      </c>
      <c r="O281" s="8">
        <v>0</v>
      </c>
      <c r="P281" s="7">
        <v>0</v>
      </c>
      <c r="Q281" s="7">
        <v>0</v>
      </c>
      <c r="R281" s="7">
        <v>2316789.5699999998</v>
      </c>
      <c r="S281" s="7" t="s">
        <v>27</v>
      </c>
    </row>
    <row r="282" spans="1:19" ht="15" customHeight="1" x14ac:dyDescent="0.25">
      <c r="A282" s="5" t="s">
        <v>417</v>
      </c>
      <c r="B282" s="5" t="s">
        <v>167</v>
      </c>
      <c r="C282" s="6">
        <v>1600000</v>
      </c>
      <c r="D282" s="7">
        <v>0</v>
      </c>
      <c r="E282" s="7">
        <v>0</v>
      </c>
      <c r="F282" s="7">
        <v>441605.21</v>
      </c>
      <c r="G282" s="7">
        <v>0</v>
      </c>
      <c r="H282" s="7">
        <v>2041605.21</v>
      </c>
      <c r="I282" s="7">
        <v>0</v>
      </c>
      <c r="J282" s="7">
        <v>0</v>
      </c>
      <c r="K282" s="7">
        <v>-275184.36</v>
      </c>
      <c r="L282" s="7">
        <v>-275184.36</v>
      </c>
      <c r="M282" s="7">
        <v>0</v>
      </c>
      <c r="N282" s="7">
        <v>0</v>
      </c>
      <c r="O282" s="8">
        <v>0</v>
      </c>
      <c r="P282" s="7">
        <v>0</v>
      </c>
      <c r="Q282" s="7">
        <v>0</v>
      </c>
      <c r="R282" s="7">
        <v>2316789.5699999998</v>
      </c>
      <c r="S282" s="7" t="s">
        <v>46</v>
      </c>
    </row>
    <row r="283" spans="1:19" ht="15" customHeight="1" x14ac:dyDescent="0.25">
      <c r="A283" s="5" t="s">
        <v>418</v>
      </c>
      <c r="B283" s="5" t="s">
        <v>419</v>
      </c>
      <c r="C283" s="6">
        <v>6000000</v>
      </c>
      <c r="D283" s="7">
        <v>0</v>
      </c>
      <c r="E283" s="7">
        <v>0</v>
      </c>
      <c r="F283" s="7">
        <v>1769271.73</v>
      </c>
      <c r="G283" s="7">
        <v>0</v>
      </c>
      <c r="H283" s="7">
        <v>7769271.7300000004</v>
      </c>
      <c r="I283" s="7">
        <v>0</v>
      </c>
      <c r="J283" s="7">
        <v>0</v>
      </c>
      <c r="K283" s="7">
        <v>3291446.03</v>
      </c>
      <c r="L283" s="7">
        <v>-1346092.4</v>
      </c>
      <c r="M283" s="7">
        <v>4637538.43</v>
      </c>
      <c r="N283" s="7">
        <v>0</v>
      </c>
      <c r="O283" s="8">
        <v>4637538.43</v>
      </c>
      <c r="P283" s="7">
        <v>0</v>
      </c>
      <c r="Q283" s="7">
        <v>4637538.43</v>
      </c>
      <c r="R283" s="7">
        <v>4477825.7</v>
      </c>
      <c r="S283" s="7" t="s">
        <v>27</v>
      </c>
    </row>
    <row r="284" spans="1:19" ht="15" customHeight="1" x14ac:dyDescent="0.25">
      <c r="A284" s="5" t="s">
        <v>420</v>
      </c>
      <c r="B284" s="5" t="s">
        <v>43</v>
      </c>
      <c r="C284" s="6">
        <v>6000000</v>
      </c>
      <c r="D284" s="7">
        <v>0</v>
      </c>
      <c r="E284" s="7">
        <v>0</v>
      </c>
      <c r="F284" s="7">
        <v>1769271.73</v>
      </c>
      <c r="G284" s="7">
        <v>0</v>
      </c>
      <c r="H284" s="7">
        <v>7769271.7300000004</v>
      </c>
      <c r="I284" s="7">
        <v>0</v>
      </c>
      <c r="J284" s="7">
        <v>0</v>
      </c>
      <c r="K284" s="7">
        <v>3291446.03</v>
      </c>
      <c r="L284" s="7">
        <v>-1346092.4</v>
      </c>
      <c r="M284" s="7">
        <v>4637538.43</v>
      </c>
      <c r="N284" s="7">
        <v>0</v>
      </c>
      <c r="O284" s="8">
        <v>4637538.43</v>
      </c>
      <c r="P284" s="7">
        <v>0</v>
      </c>
      <c r="Q284" s="7">
        <v>4637538.43</v>
      </c>
      <c r="R284" s="7">
        <v>4477825.7</v>
      </c>
      <c r="S284" s="7" t="s">
        <v>27</v>
      </c>
    </row>
    <row r="285" spans="1:19" ht="15" customHeight="1" x14ac:dyDescent="0.25">
      <c r="A285" s="5" t="s">
        <v>421</v>
      </c>
      <c r="B285" s="5" t="s">
        <v>162</v>
      </c>
      <c r="C285" s="6">
        <v>6000000</v>
      </c>
      <c r="D285" s="7">
        <v>0</v>
      </c>
      <c r="E285" s="7">
        <v>0</v>
      </c>
      <c r="F285" s="7">
        <v>1769271.73</v>
      </c>
      <c r="G285" s="7">
        <v>0</v>
      </c>
      <c r="H285" s="7">
        <v>7769271.7300000004</v>
      </c>
      <c r="I285" s="7">
        <v>0</v>
      </c>
      <c r="J285" s="7">
        <v>0</v>
      </c>
      <c r="K285" s="7">
        <v>3291446.03</v>
      </c>
      <c r="L285" s="7">
        <v>-1346092.4</v>
      </c>
      <c r="M285" s="7">
        <v>4637538.43</v>
      </c>
      <c r="N285" s="7">
        <v>0</v>
      </c>
      <c r="O285" s="8">
        <v>4637538.43</v>
      </c>
      <c r="P285" s="7">
        <v>0</v>
      </c>
      <c r="Q285" s="7">
        <v>4637538.43</v>
      </c>
      <c r="R285" s="7">
        <v>4477825.7</v>
      </c>
      <c r="S285" s="7" t="s">
        <v>46</v>
      </c>
    </row>
    <row r="286" spans="1:19" ht="15" customHeight="1" x14ac:dyDescent="0.25">
      <c r="A286" s="5" t="s">
        <v>422</v>
      </c>
      <c r="B286" s="5" t="s">
        <v>423</v>
      </c>
      <c r="C286" s="6">
        <v>2000000</v>
      </c>
      <c r="D286" s="7">
        <v>0</v>
      </c>
      <c r="E286" s="7">
        <v>0</v>
      </c>
      <c r="F286" s="7">
        <v>2050873.33</v>
      </c>
      <c r="G286" s="7">
        <v>0</v>
      </c>
      <c r="H286" s="7">
        <v>4050873.33</v>
      </c>
      <c r="I286" s="7">
        <v>0</v>
      </c>
      <c r="J286" s="7">
        <v>0</v>
      </c>
      <c r="K286" s="7">
        <v>-2621495.2000000002</v>
      </c>
      <c r="L286" s="7">
        <v>-3923690</v>
      </c>
      <c r="M286" s="7">
        <v>1302194.8</v>
      </c>
      <c r="N286" s="7">
        <v>0</v>
      </c>
      <c r="O286" s="8">
        <v>1302194.8</v>
      </c>
      <c r="P286" s="7">
        <v>0</v>
      </c>
      <c r="Q286" s="7">
        <v>1302194.8</v>
      </c>
      <c r="R286" s="7">
        <v>6672368.5300000003</v>
      </c>
      <c r="S286" s="7" t="s">
        <v>27</v>
      </c>
    </row>
    <row r="287" spans="1:19" ht="15" customHeight="1" x14ac:dyDescent="0.25">
      <c r="A287" s="5" t="s">
        <v>424</v>
      </c>
      <c r="B287" s="5" t="s">
        <v>43</v>
      </c>
      <c r="C287" s="6">
        <v>2000000</v>
      </c>
      <c r="D287" s="7">
        <v>0</v>
      </c>
      <c r="E287" s="7">
        <v>0</v>
      </c>
      <c r="F287" s="7">
        <v>2050873.33</v>
      </c>
      <c r="G287" s="7">
        <v>0</v>
      </c>
      <c r="H287" s="7">
        <v>4050873.33</v>
      </c>
      <c r="I287" s="7">
        <v>0</v>
      </c>
      <c r="J287" s="7">
        <v>0</v>
      </c>
      <c r="K287" s="7">
        <v>-2621495.2000000002</v>
      </c>
      <c r="L287" s="7">
        <v>-3923690</v>
      </c>
      <c r="M287" s="7">
        <v>1302194.8</v>
      </c>
      <c r="N287" s="7">
        <v>0</v>
      </c>
      <c r="O287" s="8">
        <v>1302194.8</v>
      </c>
      <c r="P287" s="7">
        <v>0</v>
      </c>
      <c r="Q287" s="7">
        <v>1302194.8</v>
      </c>
      <c r="R287" s="7">
        <v>6672368.5300000003</v>
      </c>
      <c r="S287" s="7" t="s">
        <v>27</v>
      </c>
    </row>
    <row r="288" spans="1:19" ht="15" customHeight="1" x14ac:dyDescent="0.25">
      <c r="A288" s="5" t="s">
        <v>425</v>
      </c>
      <c r="B288" s="5" t="s">
        <v>167</v>
      </c>
      <c r="C288" s="6">
        <v>2000000</v>
      </c>
      <c r="D288" s="7">
        <v>0</v>
      </c>
      <c r="E288" s="7">
        <v>0</v>
      </c>
      <c r="F288" s="7">
        <v>2050873.33</v>
      </c>
      <c r="G288" s="7">
        <v>0</v>
      </c>
      <c r="H288" s="7">
        <v>4050873.33</v>
      </c>
      <c r="I288" s="7">
        <v>0</v>
      </c>
      <c r="J288" s="7">
        <v>0</v>
      </c>
      <c r="K288" s="7">
        <v>-2621495.2000000002</v>
      </c>
      <c r="L288" s="7">
        <v>-3923690</v>
      </c>
      <c r="M288" s="7">
        <v>1302194.8</v>
      </c>
      <c r="N288" s="7">
        <v>0</v>
      </c>
      <c r="O288" s="8">
        <v>1302194.8</v>
      </c>
      <c r="P288" s="7">
        <v>0</v>
      </c>
      <c r="Q288" s="7">
        <v>1302194.8</v>
      </c>
      <c r="R288" s="7">
        <v>6672368.5300000003</v>
      </c>
      <c r="S288" s="7" t="s">
        <v>46</v>
      </c>
    </row>
    <row r="289" spans="1:19" ht="15" customHeight="1" x14ac:dyDescent="0.25">
      <c r="A289" s="5" t="s">
        <v>426</v>
      </c>
      <c r="B289" s="5" t="s">
        <v>427</v>
      </c>
      <c r="C289" s="6">
        <v>9000000</v>
      </c>
      <c r="D289" s="7">
        <v>0</v>
      </c>
      <c r="E289" s="7">
        <v>0</v>
      </c>
      <c r="F289" s="7">
        <v>0</v>
      </c>
      <c r="G289" s="7">
        <v>0</v>
      </c>
      <c r="H289" s="7">
        <v>9000000</v>
      </c>
      <c r="I289" s="7">
        <v>0</v>
      </c>
      <c r="J289" s="7">
        <v>0</v>
      </c>
      <c r="K289" s="7">
        <v>-5117020</v>
      </c>
      <c r="L289" s="7">
        <v>-5135040</v>
      </c>
      <c r="M289" s="7">
        <v>18020</v>
      </c>
      <c r="N289" s="7">
        <v>-18020</v>
      </c>
      <c r="O289" s="8">
        <v>36040</v>
      </c>
      <c r="P289" s="7">
        <v>36040</v>
      </c>
      <c r="Q289" s="7">
        <v>0</v>
      </c>
      <c r="R289" s="7">
        <v>14117020</v>
      </c>
      <c r="S289" s="7" t="s">
        <v>27</v>
      </c>
    </row>
    <row r="290" spans="1:19" ht="15" customHeight="1" x14ac:dyDescent="0.25">
      <c r="A290" s="5" t="s">
        <v>428</v>
      </c>
      <c r="B290" s="5" t="s">
        <v>43</v>
      </c>
      <c r="C290" s="6">
        <v>9000000</v>
      </c>
      <c r="D290" s="7">
        <v>0</v>
      </c>
      <c r="E290" s="7">
        <v>0</v>
      </c>
      <c r="F290" s="7">
        <v>0</v>
      </c>
      <c r="G290" s="7">
        <v>0</v>
      </c>
      <c r="H290" s="7">
        <v>9000000</v>
      </c>
      <c r="I290" s="7">
        <v>0</v>
      </c>
      <c r="J290" s="7">
        <v>0</v>
      </c>
      <c r="K290" s="7">
        <v>-5117020</v>
      </c>
      <c r="L290" s="7">
        <v>-5135040</v>
      </c>
      <c r="M290" s="7">
        <v>18020</v>
      </c>
      <c r="N290" s="7">
        <v>-18020</v>
      </c>
      <c r="O290" s="8">
        <v>36040</v>
      </c>
      <c r="P290" s="7">
        <v>36040</v>
      </c>
      <c r="Q290" s="7">
        <v>0</v>
      </c>
      <c r="R290" s="7">
        <v>14117020</v>
      </c>
      <c r="S290" s="7" t="s">
        <v>27</v>
      </c>
    </row>
    <row r="291" spans="1:19" ht="15" customHeight="1" x14ac:dyDescent="0.25">
      <c r="A291" s="5" t="s">
        <v>429</v>
      </c>
      <c r="B291" s="5" t="s">
        <v>162</v>
      </c>
      <c r="C291" s="6">
        <v>9000000</v>
      </c>
      <c r="D291" s="7">
        <v>0</v>
      </c>
      <c r="E291" s="7">
        <v>0</v>
      </c>
      <c r="F291" s="7">
        <v>0</v>
      </c>
      <c r="G291" s="7">
        <v>0</v>
      </c>
      <c r="H291" s="7">
        <v>9000000</v>
      </c>
      <c r="I291" s="7">
        <v>0</v>
      </c>
      <c r="J291" s="7">
        <v>0</v>
      </c>
      <c r="K291" s="7">
        <v>-5117020</v>
      </c>
      <c r="L291" s="7">
        <v>-5135040</v>
      </c>
      <c r="M291" s="7">
        <v>18020</v>
      </c>
      <c r="N291" s="7">
        <v>-18020</v>
      </c>
      <c r="O291" s="8">
        <v>36040</v>
      </c>
      <c r="P291" s="7">
        <v>36040</v>
      </c>
      <c r="Q291" s="7">
        <v>0</v>
      </c>
      <c r="R291" s="7">
        <v>14117020</v>
      </c>
      <c r="S291" s="7" t="s">
        <v>46</v>
      </c>
    </row>
    <row r="292" spans="1:19" ht="15" customHeight="1" x14ac:dyDescent="0.25">
      <c r="A292" s="5" t="s">
        <v>430</v>
      </c>
      <c r="B292" s="5" t="s">
        <v>431</v>
      </c>
      <c r="C292" s="6">
        <v>1173360</v>
      </c>
      <c r="D292" s="7">
        <v>0</v>
      </c>
      <c r="E292" s="7">
        <v>0</v>
      </c>
      <c r="F292" s="7">
        <v>0</v>
      </c>
      <c r="G292" s="7">
        <v>0</v>
      </c>
      <c r="H292" s="7">
        <v>1173360</v>
      </c>
      <c r="I292" s="7">
        <v>0</v>
      </c>
      <c r="J292" s="7">
        <v>0</v>
      </c>
      <c r="K292" s="7">
        <v>-1173360</v>
      </c>
      <c r="L292" s="7">
        <v>-1173360</v>
      </c>
      <c r="M292" s="7">
        <v>0</v>
      </c>
      <c r="N292" s="7">
        <v>0</v>
      </c>
      <c r="O292" s="8">
        <v>0</v>
      </c>
      <c r="P292" s="7">
        <v>0</v>
      </c>
      <c r="Q292" s="7">
        <v>0</v>
      </c>
      <c r="R292" s="7">
        <v>2346720</v>
      </c>
      <c r="S292" s="7" t="s">
        <v>27</v>
      </c>
    </row>
    <row r="293" spans="1:19" ht="15" customHeight="1" x14ac:dyDescent="0.25">
      <c r="A293" s="5" t="s">
        <v>432</v>
      </c>
      <c r="B293" s="5" t="s">
        <v>43</v>
      </c>
      <c r="C293" s="6">
        <v>1173360</v>
      </c>
      <c r="D293" s="7">
        <v>0</v>
      </c>
      <c r="E293" s="7">
        <v>0</v>
      </c>
      <c r="F293" s="7">
        <v>0</v>
      </c>
      <c r="G293" s="7">
        <v>0</v>
      </c>
      <c r="H293" s="7">
        <v>1173360</v>
      </c>
      <c r="I293" s="7">
        <v>0</v>
      </c>
      <c r="J293" s="7">
        <v>0</v>
      </c>
      <c r="K293" s="7">
        <v>-1173360</v>
      </c>
      <c r="L293" s="7">
        <v>-1173360</v>
      </c>
      <c r="M293" s="7">
        <v>0</v>
      </c>
      <c r="N293" s="7">
        <v>0</v>
      </c>
      <c r="O293" s="8">
        <v>0</v>
      </c>
      <c r="P293" s="7">
        <v>0</v>
      </c>
      <c r="Q293" s="7">
        <v>0</v>
      </c>
      <c r="R293" s="7">
        <v>2346720</v>
      </c>
      <c r="S293" s="7" t="s">
        <v>27</v>
      </c>
    </row>
    <row r="294" spans="1:19" ht="15" customHeight="1" x14ac:dyDescent="0.25">
      <c r="A294" s="5" t="s">
        <v>433</v>
      </c>
      <c r="B294" s="5" t="s">
        <v>167</v>
      </c>
      <c r="C294" s="6">
        <v>1173360</v>
      </c>
      <c r="D294" s="7">
        <v>0</v>
      </c>
      <c r="E294" s="7">
        <v>0</v>
      </c>
      <c r="F294" s="7">
        <v>0</v>
      </c>
      <c r="G294" s="7">
        <v>0</v>
      </c>
      <c r="H294" s="7">
        <v>1173360</v>
      </c>
      <c r="I294" s="7">
        <v>0</v>
      </c>
      <c r="J294" s="7">
        <v>0</v>
      </c>
      <c r="K294" s="7">
        <v>-1173360</v>
      </c>
      <c r="L294" s="7">
        <v>-1173360</v>
      </c>
      <c r="M294" s="7">
        <v>0</v>
      </c>
      <c r="N294" s="7">
        <v>0</v>
      </c>
      <c r="O294" s="8">
        <v>0</v>
      </c>
      <c r="P294" s="7">
        <v>0</v>
      </c>
      <c r="Q294" s="7">
        <v>0</v>
      </c>
      <c r="R294" s="7">
        <v>2346720</v>
      </c>
      <c r="S294" s="7" t="s">
        <v>46</v>
      </c>
    </row>
    <row r="295" spans="1:19" ht="15" customHeight="1" x14ac:dyDescent="0.25">
      <c r="A295" s="5" t="s">
        <v>434</v>
      </c>
      <c r="B295" s="5" t="s">
        <v>435</v>
      </c>
      <c r="C295" s="6">
        <v>475931735</v>
      </c>
      <c r="D295" s="7">
        <v>0</v>
      </c>
      <c r="E295" s="7">
        <v>0</v>
      </c>
      <c r="F295" s="7">
        <v>41337258.340000004</v>
      </c>
      <c r="G295" s="7">
        <v>0</v>
      </c>
      <c r="H295" s="7">
        <v>517268993.33999997</v>
      </c>
      <c r="I295" s="7">
        <v>0</v>
      </c>
      <c r="J295" s="7">
        <v>0</v>
      </c>
      <c r="K295" s="7">
        <v>-3860675.85</v>
      </c>
      <c r="L295" s="7">
        <v>-12731882</v>
      </c>
      <c r="M295" s="7">
        <v>8871206.1500000004</v>
      </c>
      <c r="N295" s="7">
        <v>-52195372.43</v>
      </c>
      <c r="O295" s="8">
        <v>61066578.579999998</v>
      </c>
      <c r="P295" s="7">
        <v>8731245.6600000001</v>
      </c>
      <c r="Q295" s="7">
        <v>52335332.920000002</v>
      </c>
      <c r="R295" s="7">
        <v>521129669.19</v>
      </c>
      <c r="S295" s="7" t="s">
        <v>27</v>
      </c>
    </row>
    <row r="296" spans="1:19" ht="15" customHeight="1" x14ac:dyDescent="0.25">
      <c r="A296" s="5" t="s">
        <v>436</v>
      </c>
      <c r="B296" s="5" t="s">
        <v>437</v>
      </c>
      <c r="C296" s="6">
        <v>140000000</v>
      </c>
      <c r="D296" s="7">
        <v>0</v>
      </c>
      <c r="E296" s="7">
        <v>0</v>
      </c>
      <c r="F296" s="7">
        <v>0</v>
      </c>
      <c r="G296" s="7">
        <v>0</v>
      </c>
      <c r="H296" s="7">
        <v>140000000</v>
      </c>
      <c r="I296" s="7">
        <v>0</v>
      </c>
      <c r="J296" s="7">
        <v>0</v>
      </c>
      <c r="K296" s="7">
        <v>-3372115.62</v>
      </c>
      <c r="L296" s="7">
        <v>0</v>
      </c>
      <c r="M296" s="7">
        <v>-3372115.62</v>
      </c>
      <c r="N296" s="7">
        <v>-7341710.5999999996</v>
      </c>
      <c r="O296" s="8">
        <v>3969594.98</v>
      </c>
      <c r="P296" s="7">
        <v>-22058051.27</v>
      </c>
      <c r="Q296" s="7">
        <v>26027646.25</v>
      </c>
      <c r="R296" s="7">
        <v>143372115.62</v>
      </c>
      <c r="S296" s="7" t="s">
        <v>27</v>
      </c>
    </row>
    <row r="297" spans="1:19" ht="15" customHeight="1" x14ac:dyDescent="0.25">
      <c r="A297" s="5" t="s">
        <v>438</v>
      </c>
      <c r="B297" s="5" t="s">
        <v>43</v>
      </c>
      <c r="C297" s="6">
        <v>140000000</v>
      </c>
      <c r="D297" s="7">
        <v>0</v>
      </c>
      <c r="E297" s="7">
        <v>0</v>
      </c>
      <c r="F297" s="7">
        <v>0</v>
      </c>
      <c r="G297" s="7">
        <v>0</v>
      </c>
      <c r="H297" s="7">
        <v>140000000</v>
      </c>
      <c r="I297" s="7">
        <v>0</v>
      </c>
      <c r="J297" s="7">
        <v>0</v>
      </c>
      <c r="K297" s="7">
        <v>-3372115.62</v>
      </c>
      <c r="L297" s="7">
        <v>0</v>
      </c>
      <c r="M297" s="7">
        <v>-3372115.62</v>
      </c>
      <c r="N297" s="7">
        <v>-7341710.5999999996</v>
      </c>
      <c r="O297" s="8">
        <v>3969594.98</v>
      </c>
      <c r="P297" s="7">
        <v>-22058051.27</v>
      </c>
      <c r="Q297" s="7">
        <v>26027646.25</v>
      </c>
      <c r="R297" s="7">
        <v>143372115.62</v>
      </c>
      <c r="S297" s="7" t="s">
        <v>27</v>
      </c>
    </row>
    <row r="298" spans="1:19" ht="15" customHeight="1" x14ac:dyDescent="0.25">
      <c r="A298" s="5" t="s">
        <v>439</v>
      </c>
      <c r="B298" s="5" t="s">
        <v>162</v>
      </c>
      <c r="C298" s="6">
        <v>140000000</v>
      </c>
      <c r="D298" s="7">
        <v>0</v>
      </c>
      <c r="E298" s="7">
        <v>0</v>
      </c>
      <c r="F298" s="7">
        <v>0</v>
      </c>
      <c r="G298" s="7">
        <v>0</v>
      </c>
      <c r="H298" s="7">
        <v>140000000</v>
      </c>
      <c r="I298" s="7">
        <v>0</v>
      </c>
      <c r="J298" s="7">
        <v>0</v>
      </c>
      <c r="K298" s="7">
        <v>-3372115.62</v>
      </c>
      <c r="L298" s="7">
        <v>0</v>
      </c>
      <c r="M298" s="7">
        <v>-3372115.62</v>
      </c>
      <c r="N298" s="7">
        <v>-7341710.5999999996</v>
      </c>
      <c r="O298" s="8">
        <v>3969594.98</v>
      </c>
      <c r="P298" s="7">
        <v>-22058051.27</v>
      </c>
      <c r="Q298" s="7">
        <v>26027646.25</v>
      </c>
      <c r="R298" s="7">
        <v>143372115.62</v>
      </c>
      <c r="S298" s="7" t="s">
        <v>46</v>
      </c>
    </row>
    <row r="299" spans="1:19" ht="15" customHeight="1" x14ac:dyDescent="0.25">
      <c r="A299" s="5" t="s">
        <v>440</v>
      </c>
      <c r="B299" s="5" t="s">
        <v>441</v>
      </c>
      <c r="C299" s="6">
        <v>122767000</v>
      </c>
      <c r="D299" s="7">
        <v>0</v>
      </c>
      <c r="E299" s="7">
        <v>0</v>
      </c>
      <c r="F299" s="7">
        <v>0</v>
      </c>
      <c r="G299" s="7">
        <v>0</v>
      </c>
      <c r="H299" s="7">
        <v>122767000</v>
      </c>
      <c r="I299" s="7">
        <v>0</v>
      </c>
      <c r="J299" s="7">
        <v>0</v>
      </c>
      <c r="K299" s="7">
        <v>-7017586</v>
      </c>
      <c r="L299" s="7">
        <v>0</v>
      </c>
      <c r="M299" s="7">
        <v>-7017586</v>
      </c>
      <c r="N299" s="7">
        <v>-12045737.210000001</v>
      </c>
      <c r="O299" s="8">
        <v>5028151.21</v>
      </c>
      <c r="P299" s="7">
        <v>1920588.2</v>
      </c>
      <c r="Q299" s="7">
        <v>3107563.01</v>
      </c>
      <c r="R299" s="7">
        <v>129784586</v>
      </c>
      <c r="S299" s="7" t="s">
        <v>27</v>
      </c>
    </row>
    <row r="300" spans="1:19" ht="15" customHeight="1" x14ac:dyDescent="0.25">
      <c r="A300" s="5" t="s">
        <v>442</v>
      </c>
      <c r="B300" s="5" t="s">
        <v>43</v>
      </c>
      <c r="C300" s="6">
        <v>122767000</v>
      </c>
      <c r="D300" s="7">
        <v>0</v>
      </c>
      <c r="E300" s="7">
        <v>0</v>
      </c>
      <c r="F300" s="7">
        <v>0</v>
      </c>
      <c r="G300" s="7">
        <v>0</v>
      </c>
      <c r="H300" s="7">
        <v>122767000</v>
      </c>
      <c r="I300" s="7">
        <v>0</v>
      </c>
      <c r="J300" s="7">
        <v>0</v>
      </c>
      <c r="K300" s="7">
        <v>-7017586</v>
      </c>
      <c r="L300" s="7">
        <v>0</v>
      </c>
      <c r="M300" s="7">
        <v>-7017586</v>
      </c>
      <c r="N300" s="7">
        <v>-12045737.210000001</v>
      </c>
      <c r="O300" s="8">
        <v>5028151.21</v>
      </c>
      <c r="P300" s="7">
        <v>1920588.2</v>
      </c>
      <c r="Q300" s="7">
        <v>3107563.01</v>
      </c>
      <c r="R300" s="7">
        <v>129784586</v>
      </c>
      <c r="S300" s="7" t="s">
        <v>27</v>
      </c>
    </row>
    <row r="301" spans="1:19" ht="15" customHeight="1" x14ac:dyDescent="0.25">
      <c r="A301" s="5" t="s">
        <v>443</v>
      </c>
      <c r="B301" s="5" t="s">
        <v>167</v>
      </c>
      <c r="C301" s="6">
        <v>122767000</v>
      </c>
      <c r="D301" s="7">
        <v>0</v>
      </c>
      <c r="E301" s="7">
        <v>0</v>
      </c>
      <c r="F301" s="7">
        <v>0</v>
      </c>
      <c r="G301" s="7">
        <v>0</v>
      </c>
      <c r="H301" s="7">
        <v>122767000</v>
      </c>
      <c r="I301" s="7">
        <v>0</v>
      </c>
      <c r="J301" s="7">
        <v>0</v>
      </c>
      <c r="K301" s="7">
        <v>-7017586</v>
      </c>
      <c r="L301" s="7">
        <v>0</v>
      </c>
      <c r="M301" s="7">
        <v>-7017586</v>
      </c>
      <c r="N301" s="7">
        <v>-12045737.210000001</v>
      </c>
      <c r="O301" s="8">
        <v>5028151.21</v>
      </c>
      <c r="P301" s="7">
        <v>1920588.2</v>
      </c>
      <c r="Q301" s="7">
        <v>3107563.01</v>
      </c>
      <c r="R301" s="7">
        <v>129784586</v>
      </c>
      <c r="S301" s="7" t="s">
        <v>46</v>
      </c>
    </row>
    <row r="302" spans="1:19" ht="15" customHeight="1" x14ac:dyDescent="0.25">
      <c r="A302" s="5" t="s">
        <v>444</v>
      </c>
      <c r="B302" s="5" t="s">
        <v>445</v>
      </c>
      <c r="C302" s="6">
        <v>8000000</v>
      </c>
      <c r="D302" s="7">
        <v>0</v>
      </c>
      <c r="E302" s="7">
        <v>0</v>
      </c>
      <c r="F302" s="7">
        <v>0</v>
      </c>
      <c r="G302" s="7">
        <v>0</v>
      </c>
      <c r="H302" s="7">
        <v>8000000</v>
      </c>
      <c r="I302" s="7">
        <v>0</v>
      </c>
      <c r="J302" s="7">
        <v>0</v>
      </c>
      <c r="K302" s="7">
        <v>1345966.2</v>
      </c>
      <c r="L302" s="7">
        <v>0</v>
      </c>
      <c r="M302" s="7">
        <v>1345966.2</v>
      </c>
      <c r="N302" s="7">
        <v>-570000</v>
      </c>
      <c r="O302" s="8">
        <v>1915966.2</v>
      </c>
      <c r="P302" s="7">
        <v>478991.55</v>
      </c>
      <c r="Q302" s="7">
        <v>1436974.65</v>
      </c>
      <c r="R302" s="7">
        <v>6654033.7999999998</v>
      </c>
      <c r="S302" s="7" t="s">
        <v>27</v>
      </c>
    </row>
    <row r="303" spans="1:19" ht="15" customHeight="1" x14ac:dyDescent="0.25">
      <c r="A303" s="5" t="s">
        <v>446</v>
      </c>
      <c r="B303" s="5" t="s">
        <v>43</v>
      </c>
      <c r="C303" s="6">
        <v>8000000</v>
      </c>
      <c r="D303" s="7">
        <v>0</v>
      </c>
      <c r="E303" s="7">
        <v>0</v>
      </c>
      <c r="F303" s="7">
        <v>0</v>
      </c>
      <c r="G303" s="7">
        <v>0</v>
      </c>
      <c r="H303" s="7">
        <v>8000000</v>
      </c>
      <c r="I303" s="7">
        <v>0</v>
      </c>
      <c r="J303" s="7">
        <v>0</v>
      </c>
      <c r="K303" s="7">
        <v>1345966.2</v>
      </c>
      <c r="L303" s="7">
        <v>0</v>
      </c>
      <c r="M303" s="7">
        <v>1345966.2</v>
      </c>
      <c r="N303" s="7">
        <v>-570000</v>
      </c>
      <c r="O303" s="8">
        <v>1915966.2</v>
      </c>
      <c r="P303" s="7">
        <v>478991.55</v>
      </c>
      <c r="Q303" s="7">
        <v>1436974.65</v>
      </c>
      <c r="R303" s="7">
        <v>6654033.7999999998</v>
      </c>
      <c r="S303" s="7" t="s">
        <v>27</v>
      </c>
    </row>
    <row r="304" spans="1:19" ht="15" customHeight="1" x14ac:dyDescent="0.25">
      <c r="A304" s="5" t="s">
        <v>447</v>
      </c>
      <c r="B304" s="5" t="s">
        <v>162</v>
      </c>
      <c r="C304" s="6">
        <v>8000000</v>
      </c>
      <c r="D304" s="7">
        <v>0</v>
      </c>
      <c r="E304" s="7">
        <v>0</v>
      </c>
      <c r="F304" s="7">
        <v>0</v>
      </c>
      <c r="G304" s="7">
        <v>0</v>
      </c>
      <c r="H304" s="7">
        <v>8000000</v>
      </c>
      <c r="I304" s="7">
        <v>0</v>
      </c>
      <c r="J304" s="7">
        <v>0</v>
      </c>
      <c r="K304" s="7">
        <v>1345966.2</v>
      </c>
      <c r="L304" s="7">
        <v>0</v>
      </c>
      <c r="M304" s="7">
        <v>1345966.2</v>
      </c>
      <c r="N304" s="7">
        <v>-570000</v>
      </c>
      <c r="O304" s="8">
        <v>1915966.2</v>
      </c>
      <c r="P304" s="7">
        <v>478991.55</v>
      </c>
      <c r="Q304" s="7">
        <v>1436974.65</v>
      </c>
      <c r="R304" s="7">
        <v>6654033.7999999998</v>
      </c>
      <c r="S304" s="7" t="s">
        <v>46</v>
      </c>
    </row>
    <row r="305" spans="1:19" ht="15" customHeight="1" x14ac:dyDescent="0.25">
      <c r="A305" s="5" t="s">
        <v>448</v>
      </c>
      <c r="B305" s="5" t="s">
        <v>449</v>
      </c>
      <c r="C305" s="6">
        <v>7000000</v>
      </c>
      <c r="D305" s="7">
        <v>0</v>
      </c>
      <c r="E305" s="7">
        <v>0</v>
      </c>
      <c r="F305" s="7">
        <v>2166666.67</v>
      </c>
      <c r="G305" s="7">
        <v>0</v>
      </c>
      <c r="H305" s="7">
        <v>9166666.6699999999</v>
      </c>
      <c r="I305" s="7">
        <v>0</v>
      </c>
      <c r="J305" s="7">
        <v>0</v>
      </c>
      <c r="K305" s="7">
        <v>-2265716</v>
      </c>
      <c r="L305" s="7">
        <v>0</v>
      </c>
      <c r="M305" s="7">
        <v>-2265716</v>
      </c>
      <c r="N305" s="7">
        <v>-3258584</v>
      </c>
      <c r="O305" s="8">
        <v>992868</v>
      </c>
      <c r="P305" s="7">
        <v>0</v>
      </c>
      <c r="Q305" s="7">
        <v>992868</v>
      </c>
      <c r="R305" s="7">
        <v>11432382.67</v>
      </c>
      <c r="S305" s="7" t="s">
        <v>27</v>
      </c>
    </row>
    <row r="306" spans="1:19" ht="15" customHeight="1" x14ac:dyDescent="0.25">
      <c r="A306" s="5" t="s">
        <v>450</v>
      </c>
      <c r="B306" s="5" t="s">
        <v>43</v>
      </c>
      <c r="C306" s="6">
        <v>7000000</v>
      </c>
      <c r="D306" s="7">
        <v>0</v>
      </c>
      <c r="E306" s="7">
        <v>0</v>
      </c>
      <c r="F306" s="7">
        <v>2166666.67</v>
      </c>
      <c r="G306" s="7">
        <v>0</v>
      </c>
      <c r="H306" s="7">
        <v>9166666.6699999999</v>
      </c>
      <c r="I306" s="7">
        <v>0</v>
      </c>
      <c r="J306" s="7">
        <v>0</v>
      </c>
      <c r="K306" s="7">
        <v>-2265716</v>
      </c>
      <c r="L306" s="7">
        <v>0</v>
      </c>
      <c r="M306" s="7">
        <v>-2265716</v>
      </c>
      <c r="N306" s="7">
        <v>-3258584</v>
      </c>
      <c r="O306" s="8">
        <v>992868</v>
      </c>
      <c r="P306" s="7">
        <v>0</v>
      </c>
      <c r="Q306" s="7">
        <v>992868</v>
      </c>
      <c r="R306" s="7">
        <v>11432382.67</v>
      </c>
      <c r="S306" s="7" t="s">
        <v>27</v>
      </c>
    </row>
    <row r="307" spans="1:19" ht="15" customHeight="1" x14ac:dyDescent="0.25">
      <c r="A307" s="5" t="s">
        <v>451</v>
      </c>
      <c r="B307" s="5" t="s">
        <v>167</v>
      </c>
      <c r="C307" s="6">
        <v>7000000</v>
      </c>
      <c r="D307" s="7">
        <v>0</v>
      </c>
      <c r="E307" s="7">
        <v>0</v>
      </c>
      <c r="F307" s="7">
        <v>2166666.67</v>
      </c>
      <c r="G307" s="7">
        <v>0</v>
      </c>
      <c r="H307" s="7">
        <v>9166666.6699999999</v>
      </c>
      <c r="I307" s="7">
        <v>0</v>
      </c>
      <c r="J307" s="7">
        <v>0</v>
      </c>
      <c r="K307" s="7">
        <v>-2265716</v>
      </c>
      <c r="L307" s="7">
        <v>0</v>
      </c>
      <c r="M307" s="7">
        <v>-2265716</v>
      </c>
      <c r="N307" s="7">
        <v>-3258584</v>
      </c>
      <c r="O307" s="8">
        <v>992868</v>
      </c>
      <c r="P307" s="7">
        <v>0</v>
      </c>
      <c r="Q307" s="7">
        <v>992868</v>
      </c>
      <c r="R307" s="7">
        <v>11432382.67</v>
      </c>
      <c r="S307" s="7" t="s">
        <v>46</v>
      </c>
    </row>
    <row r="308" spans="1:19" ht="15" customHeight="1" x14ac:dyDescent="0.25">
      <c r="A308" s="5" t="s">
        <v>452</v>
      </c>
      <c r="B308" s="5" t="s">
        <v>453</v>
      </c>
      <c r="C308" s="6">
        <v>20000000</v>
      </c>
      <c r="D308" s="7">
        <v>0</v>
      </c>
      <c r="E308" s="7">
        <v>0</v>
      </c>
      <c r="F308" s="7">
        <v>0</v>
      </c>
      <c r="G308" s="7">
        <v>0</v>
      </c>
      <c r="H308" s="7">
        <v>20000000</v>
      </c>
      <c r="I308" s="7">
        <v>0</v>
      </c>
      <c r="J308" s="7">
        <v>0</v>
      </c>
      <c r="K308" s="7">
        <v>-9039587.3100000005</v>
      </c>
      <c r="L308" s="7">
        <v>0</v>
      </c>
      <c r="M308" s="7">
        <v>-9039587.3100000005</v>
      </c>
      <c r="N308" s="7">
        <v>-11104684.300000001</v>
      </c>
      <c r="O308" s="8">
        <v>2065096.99</v>
      </c>
      <c r="P308" s="7">
        <v>294250</v>
      </c>
      <c r="Q308" s="7">
        <v>1770846.99</v>
      </c>
      <c r="R308" s="7">
        <v>29039587.309999999</v>
      </c>
      <c r="S308" s="7" t="s">
        <v>27</v>
      </c>
    </row>
    <row r="309" spans="1:19" ht="15" customHeight="1" x14ac:dyDescent="0.25">
      <c r="A309" s="5" t="s">
        <v>454</v>
      </c>
      <c r="B309" s="5" t="s">
        <v>43</v>
      </c>
      <c r="C309" s="6">
        <v>20000000</v>
      </c>
      <c r="D309" s="7">
        <v>0</v>
      </c>
      <c r="E309" s="7">
        <v>0</v>
      </c>
      <c r="F309" s="7">
        <v>0</v>
      </c>
      <c r="G309" s="7">
        <v>0</v>
      </c>
      <c r="H309" s="7">
        <v>20000000</v>
      </c>
      <c r="I309" s="7">
        <v>0</v>
      </c>
      <c r="J309" s="7">
        <v>0</v>
      </c>
      <c r="K309" s="7">
        <v>-9039587.3100000005</v>
      </c>
      <c r="L309" s="7">
        <v>0</v>
      </c>
      <c r="M309" s="7">
        <v>-9039587.3100000005</v>
      </c>
      <c r="N309" s="7">
        <v>-11104684.300000001</v>
      </c>
      <c r="O309" s="8">
        <v>2065096.99</v>
      </c>
      <c r="P309" s="7">
        <v>294250</v>
      </c>
      <c r="Q309" s="7">
        <v>1770846.99</v>
      </c>
      <c r="R309" s="7">
        <v>29039587.309999999</v>
      </c>
      <c r="S309" s="7" t="s">
        <v>27</v>
      </c>
    </row>
    <row r="310" spans="1:19" ht="15" customHeight="1" x14ac:dyDescent="0.25">
      <c r="A310" s="5" t="s">
        <v>455</v>
      </c>
      <c r="B310" s="5" t="s">
        <v>162</v>
      </c>
      <c r="C310" s="6">
        <v>20000000</v>
      </c>
      <c r="D310" s="7">
        <v>0</v>
      </c>
      <c r="E310" s="7">
        <v>0</v>
      </c>
      <c r="F310" s="7">
        <v>0</v>
      </c>
      <c r="G310" s="7">
        <v>0</v>
      </c>
      <c r="H310" s="7">
        <v>20000000</v>
      </c>
      <c r="I310" s="7">
        <v>0</v>
      </c>
      <c r="J310" s="7">
        <v>0</v>
      </c>
      <c r="K310" s="7">
        <v>-9039587.3100000005</v>
      </c>
      <c r="L310" s="7">
        <v>0</v>
      </c>
      <c r="M310" s="7">
        <v>-9039587.3100000005</v>
      </c>
      <c r="N310" s="7">
        <v>-11104684.300000001</v>
      </c>
      <c r="O310" s="8">
        <v>2065096.99</v>
      </c>
      <c r="P310" s="7">
        <v>294250</v>
      </c>
      <c r="Q310" s="7">
        <v>1770846.99</v>
      </c>
      <c r="R310" s="7">
        <v>29039587.309999999</v>
      </c>
      <c r="S310" s="7" t="s">
        <v>46</v>
      </c>
    </row>
    <row r="311" spans="1:19" ht="15" customHeight="1" x14ac:dyDescent="0.25">
      <c r="A311" s="5" t="s">
        <v>456</v>
      </c>
      <c r="B311" s="5" t="s">
        <v>457</v>
      </c>
      <c r="C311" s="6">
        <v>8000000</v>
      </c>
      <c r="D311" s="7">
        <v>0</v>
      </c>
      <c r="E311" s="7">
        <v>0</v>
      </c>
      <c r="F311" s="7">
        <v>0</v>
      </c>
      <c r="G311" s="7">
        <v>0</v>
      </c>
      <c r="H311" s="7">
        <v>8000000</v>
      </c>
      <c r="I311" s="7">
        <v>0</v>
      </c>
      <c r="J311" s="7">
        <v>0</v>
      </c>
      <c r="K311" s="7">
        <v>-2150515.06</v>
      </c>
      <c r="L311" s="7">
        <v>0</v>
      </c>
      <c r="M311" s="7">
        <v>-2150515.06</v>
      </c>
      <c r="N311" s="7">
        <v>-2702845.06</v>
      </c>
      <c r="O311" s="8">
        <v>552330</v>
      </c>
      <c r="P311" s="7">
        <v>179</v>
      </c>
      <c r="Q311" s="7">
        <v>552151</v>
      </c>
      <c r="R311" s="7">
        <v>10150515.060000001</v>
      </c>
      <c r="S311" s="7" t="s">
        <v>27</v>
      </c>
    </row>
    <row r="312" spans="1:19" ht="15" customHeight="1" x14ac:dyDescent="0.25">
      <c r="A312" s="5" t="s">
        <v>458</v>
      </c>
      <c r="B312" s="5" t="s">
        <v>43</v>
      </c>
      <c r="C312" s="6">
        <v>8000000</v>
      </c>
      <c r="D312" s="7">
        <v>0</v>
      </c>
      <c r="E312" s="7">
        <v>0</v>
      </c>
      <c r="F312" s="7">
        <v>0</v>
      </c>
      <c r="G312" s="7">
        <v>0</v>
      </c>
      <c r="H312" s="7">
        <v>8000000</v>
      </c>
      <c r="I312" s="7">
        <v>0</v>
      </c>
      <c r="J312" s="7">
        <v>0</v>
      </c>
      <c r="K312" s="7">
        <v>-2150515.06</v>
      </c>
      <c r="L312" s="7">
        <v>0</v>
      </c>
      <c r="M312" s="7">
        <v>-2150515.06</v>
      </c>
      <c r="N312" s="7">
        <v>-2702845.06</v>
      </c>
      <c r="O312" s="8">
        <v>552330</v>
      </c>
      <c r="P312" s="7">
        <v>179</v>
      </c>
      <c r="Q312" s="7">
        <v>552151</v>
      </c>
      <c r="R312" s="7">
        <v>10150515.060000001</v>
      </c>
      <c r="S312" s="7" t="s">
        <v>27</v>
      </c>
    </row>
    <row r="313" spans="1:19" ht="15" customHeight="1" x14ac:dyDescent="0.25">
      <c r="A313" s="5" t="s">
        <v>459</v>
      </c>
      <c r="B313" s="5" t="s">
        <v>167</v>
      </c>
      <c r="C313" s="6">
        <v>8000000</v>
      </c>
      <c r="D313" s="7">
        <v>0</v>
      </c>
      <c r="E313" s="7">
        <v>0</v>
      </c>
      <c r="F313" s="7">
        <v>0</v>
      </c>
      <c r="G313" s="7">
        <v>0</v>
      </c>
      <c r="H313" s="7">
        <v>8000000</v>
      </c>
      <c r="I313" s="7">
        <v>0</v>
      </c>
      <c r="J313" s="7">
        <v>0</v>
      </c>
      <c r="K313" s="7">
        <v>-2150515.06</v>
      </c>
      <c r="L313" s="7">
        <v>0</v>
      </c>
      <c r="M313" s="7">
        <v>-2150515.06</v>
      </c>
      <c r="N313" s="7">
        <v>-2702845.06</v>
      </c>
      <c r="O313" s="8">
        <v>552330</v>
      </c>
      <c r="P313" s="7">
        <v>179</v>
      </c>
      <c r="Q313" s="7">
        <v>552151</v>
      </c>
      <c r="R313" s="7">
        <v>10150515.060000001</v>
      </c>
      <c r="S313" s="7" t="s">
        <v>46</v>
      </c>
    </row>
    <row r="314" spans="1:19" s="9" customFormat="1" ht="15" customHeight="1" x14ac:dyDescent="0.25">
      <c r="A314" s="10" t="s">
        <v>460</v>
      </c>
      <c r="B314" s="10" t="s">
        <v>461</v>
      </c>
      <c r="C314" s="11">
        <v>5700000</v>
      </c>
      <c r="D314" s="12">
        <v>0</v>
      </c>
      <c r="E314" s="12">
        <v>0</v>
      </c>
      <c r="F314" s="12">
        <v>1900000</v>
      </c>
      <c r="G314" s="12">
        <v>0</v>
      </c>
      <c r="H314" s="12">
        <v>7600000</v>
      </c>
      <c r="I314" s="12">
        <v>0</v>
      </c>
      <c r="J314" s="12">
        <v>0</v>
      </c>
      <c r="K314" s="12">
        <v>-465070</v>
      </c>
      <c r="L314" s="12">
        <v>0</v>
      </c>
      <c r="M314" s="12">
        <v>-465070</v>
      </c>
      <c r="N314" s="12">
        <v>-2831090</v>
      </c>
      <c r="O314" s="12">
        <v>2366020</v>
      </c>
      <c r="P314" s="12">
        <v>672690</v>
      </c>
      <c r="Q314" s="12">
        <v>1693330</v>
      </c>
      <c r="R314" s="12">
        <v>8065070</v>
      </c>
      <c r="S314" s="12" t="s">
        <v>27</v>
      </c>
    </row>
    <row r="315" spans="1:19" ht="15" customHeight="1" x14ac:dyDescent="0.25">
      <c r="A315" s="5" t="s">
        <v>462</v>
      </c>
      <c r="B315" s="5" t="s">
        <v>43</v>
      </c>
      <c r="C315" s="6">
        <v>5700000</v>
      </c>
      <c r="D315" s="7">
        <v>0</v>
      </c>
      <c r="E315" s="7">
        <v>0</v>
      </c>
      <c r="F315" s="7">
        <v>1900000</v>
      </c>
      <c r="G315" s="7">
        <v>0</v>
      </c>
      <c r="H315" s="7">
        <v>7600000</v>
      </c>
      <c r="I315" s="7">
        <v>0</v>
      </c>
      <c r="J315" s="7">
        <v>0</v>
      </c>
      <c r="K315" s="7">
        <v>-465070</v>
      </c>
      <c r="L315" s="7">
        <v>0</v>
      </c>
      <c r="M315" s="7">
        <v>-465070</v>
      </c>
      <c r="N315" s="7">
        <v>-2831090</v>
      </c>
      <c r="O315" s="8">
        <v>2366020</v>
      </c>
      <c r="P315" s="7">
        <v>672690</v>
      </c>
      <c r="Q315" s="7">
        <v>1693330</v>
      </c>
      <c r="R315" s="7">
        <v>8065070</v>
      </c>
      <c r="S315" s="7" t="s">
        <v>27</v>
      </c>
    </row>
    <row r="316" spans="1:19" ht="15" customHeight="1" x14ac:dyDescent="0.25">
      <c r="A316" s="5" t="s">
        <v>463</v>
      </c>
      <c r="B316" s="5" t="s">
        <v>162</v>
      </c>
      <c r="C316" s="6">
        <v>5700000</v>
      </c>
      <c r="D316" s="7">
        <v>0</v>
      </c>
      <c r="E316" s="7">
        <v>0</v>
      </c>
      <c r="F316" s="7">
        <v>1900000</v>
      </c>
      <c r="G316" s="7">
        <v>0</v>
      </c>
      <c r="H316" s="7">
        <v>7600000</v>
      </c>
      <c r="I316" s="7">
        <v>0</v>
      </c>
      <c r="J316" s="7">
        <v>0</v>
      </c>
      <c r="K316" s="7">
        <v>-465070</v>
      </c>
      <c r="L316" s="7">
        <v>0</v>
      </c>
      <c r="M316" s="7">
        <v>-465070</v>
      </c>
      <c r="N316" s="7">
        <v>-2831090</v>
      </c>
      <c r="O316" s="8">
        <v>2366020</v>
      </c>
      <c r="P316" s="7">
        <v>672690</v>
      </c>
      <c r="Q316" s="7">
        <v>1693330</v>
      </c>
      <c r="R316" s="7">
        <v>8065070</v>
      </c>
      <c r="S316" s="7" t="s">
        <v>46</v>
      </c>
    </row>
    <row r="317" spans="1:19" ht="15" customHeight="1" x14ac:dyDescent="0.25">
      <c r="A317" s="5" t="s">
        <v>464</v>
      </c>
      <c r="B317" s="5" t="s">
        <v>465</v>
      </c>
      <c r="C317" s="6">
        <v>105000000</v>
      </c>
      <c r="D317" s="7">
        <v>0</v>
      </c>
      <c r="E317" s="7">
        <v>0</v>
      </c>
      <c r="F317" s="7">
        <v>28743788.390000001</v>
      </c>
      <c r="G317" s="7">
        <v>0</v>
      </c>
      <c r="H317" s="7">
        <v>133743788.39</v>
      </c>
      <c r="I317" s="7">
        <v>0</v>
      </c>
      <c r="J317" s="7">
        <v>0</v>
      </c>
      <c r="K317" s="7">
        <v>12431721.140000001</v>
      </c>
      <c r="L317" s="7">
        <v>-12731882</v>
      </c>
      <c r="M317" s="7">
        <v>25163603.140000001</v>
      </c>
      <c r="N317" s="7">
        <v>-300162.26</v>
      </c>
      <c r="O317" s="8">
        <v>25463765.399999999</v>
      </c>
      <c r="P317" s="7">
        <v>16975844.399999999</v>
      </c>
      <c r="Q317" s="7">
        <v>8487921</v>
      </c>
      <c r="R317" s="7">
        <v>121312067.25</v>
      </c>
      <c r="S317" s="7" t="s">
        <v>27</v>
      </c>
    </row>
    <row r="318" spans="1:19" ht="15" customHeight="1" x14ac:dyDescent="0.25">
      <c r="A318" s="5" t="s">
        <v>466</v>
      </c>
      <c r="B318" s="5" t="s">
        <v>43</v>
      </c>
      <c r="C318" s="6">
        <v>105000000</v>
      </c>
      <c r="D318" s="7">
        <v>0</v>
      </c>
      <c r="E318" s="7">
        <v>0</v>
      </c>
      <c r="F318" s="7">
        <v>28743788.390000001</v>
      </c>
      <c r="G318" s="7">
        <v>0</v>
      </c>
      <c r="H318" s="7">
        <v>133743788.39</v>
      </c>
      <c r="I318" s="7">
        <v>0</v>
      </c>
      <c r="J318" s="7">
        <v>0</v>
      </c>
      <c r="K318" s="7">
        <v>12431721.140000001</v>
      </c>
      <c r="L318" s="7">
        <v>-12731882</v>
      </c>
      <c r="M318" s="7">
        <v>25163603.140000001</v>
      </c>
      <c r="N318" s="7">
        <v>-300162.26</v>
      </c>
      <c r="O318" s="8">
        <v>25463765.399999999</v>
      </c>
      <c r="P318" s="7">
        <v>16975844.399999999</v>
      </c>
      <c r="Q318" s="7">
        <v>8487921</v>
      </c>
      <c r="R318" s="7">
        <v>121312067.25</v>
      </c>
      <c r="S318" s="7" t="s">
        <v>27</v>
      </c>
    </row>
    <row r="319" spans="1:19" ht="15" customHeight="1" x14ac:dyDescent="0.25">
      <c r="A319" s="5" t="s">
        <v>467</v>
      </c>
      <c r="B319" s="5" t="s">
        <v>162</v>
      </c>
      <c r="C319" s="6">
        <v>105000000</v>
      </c>
      <c r="D319" s="7">
        <v>0</v>
      </c>
      <c r="E319" s="7">
        <v>0</v>
      </c>
      <c r="F319" s="7">
        <v>28743788.390000001</v>
      </c>
      <c r="G319" s="7">
        <v>0</v>
      </c>
      <c r="H319" s="7">
        <v>133743788.39</v>
      </c>
      <c r="I319" s="7">
        <v>0</v>
      </c>
      <c r="J319" s="7">
        <v>0</v>
      </c>
      <c r="K319" s="7">
        <v>12431721.140000001</v>
      </c>
      <c r="L319" s="7">
        <v>-12731882</v>
      </c>
      <c r="M319" s="7">
        <v>25163603.140000001</v>
      </c>
      <c r="N319" s="7">
        <v>-300162.26</v>
      </c>
      <c r="O319" s="8">
        <v>25463765.399999999</v>
      </c>
      <c r="P319" s="7">
        <v>16975844.399999999</v>
      </c>
      <c r="Q319" s="7">
        <v>8487921</v>
      </c>
      <c r="R319" s="7">
        <v>121312067.25</v>
      </c>
      <c r="S319" s="7" t="s">
        <v>46</v>
      </c>
    </row>
    <row r="320" spans="1:19" ht="15" customHeight="1" x14ac:dyDescent="0.25">
      <c r="A320" s="5" t="s">
        <v>468</v>
      </c>
      <c r="B320" s="5" t="s">
        <v>469</v>
      </c>
      <c r="C320" s="6">
        <v>8000000</v>
      </c>
      <c r="D320" s="7">
        <v>0</v>
      </c>
      <c r="E320" s="7">
        <v>0</v>
      </c>
      <c r="F320" s="7">
        <v>0</v>
      </c>
      <c r="G320" s="7">
        <v>0</v>
      </c>
      <c r="H320" s="7">
        <v>8000000</v>
      </c>
      <c r="I320" s="7">
        <v>0</v>
      </c>
      <c r="J320" s="7">
        <v>0</v>
      </c>
      <c r="K320" s="7">
        <v>0</v>
      </c>
      <c r="L320" s="7">
        <v>0</v>
      </c>
      <c r="M320" s="7">
        <v>0</v>
      </c>
      <c r="N320" s="7">
        <v>0</v>
      </c>
      <c r="O320" s="8">
        <v>0</v>
      </c>
      <c r="P320" s="7">
        <v>-500000</v>
      </c>
      <c r="Q320" s="7">
        <v>500000</v>
      </c>
      <c r="R320" s="7">
        <v>8000000</v>
      </c>
      <c r="S320" s="7" t="s">
        <v>27</v>
      </c>
    </row>
    <row r="321" spans="1:19" ht="15" customHeight="1" x14ac:dyDescent="0.25">
      <c r="A321" s="5" t="s">
        <v>470</v>
      </c>
      <c r="B321" s="5" t="s">
        <v>43</v>
      </c>
      <c r="C321" s="6">
        <v>8000000</v>
      </c>
      <c r="D321" s="7">
        <v>0</v>
      </c>
      <c r="E321" s="7">
        <v>0</v>
      </c>
      <c r="F321" s="7">
        <v>0</v>
      </c>
      <c r="G321" s="7">
        <v>0</v>
      </c>
      <c r="H321" s="7">
        <v>8000000</v>
      </c>
      <c r="I321" s="7">
        <v>0</v>
      </c>
      <c r="J321" s="7">
        <v>0</v>
      </c>
      <c r="K321" s="7">
        <v>0</v>
      </c>
      <c r="L321" s="7">
        <v>0</v>
      </c>
      <c r="M321" s="7">
        <v>0</v>
      </c>
      <c r="N321" s="7">
        <v>0</v>
      </c>
      <c r="O321" s="8">
        <v>0</v>
      </c>
      <c r="P321" s="7">
        <v>-500000</v>
      </c>
      <c r="Q321" s="7">
        <v>500000</v>
      </c>
      <c r="R321" s="7">
        <v>8000000</v>
      </c>
      <c r="S321" s="7" t="s">
        <v>27</v>
      </c>
    </row>
    <row r="322" spans="1:19" ht="15" customHeight="1" x14ac:dyDescent="0.25">
      <c r="A322" s="5" t="s">
        <v>471</v>
      </c>
      <c r="B322" s="5" t="s">
        <v>162</v>
      </c>
      <c r="C322" s="6">
        <v>8000000</v>
      </c>
      <c r="D322" s="7">
        <v>0</v>
      </c>
      <c r="E322" s="7">
        <v>0</v>
      </c>
      <c r="F322" s="7">
        <v>0</v>
      </c>
      <c r="G322" s="7">
        <v>0</v>
      </c>
      <c r="H322" s="7">
        <v>8000000</v>
      </c>
      <c r="I322" s="7">
        <v>0</v>
      </c>
      <c r="J322" s="7">
        <v>0</v>
      </c>
      <c r="K322" s="7">
        <v>0</v>
      </c>
      <c r="L322" s="7">
        <v>0</v>
      </c>
      <c r="M322" s="7">
        <v>0</v>
      </c>
      <c r="N322" s="7">
        <v>0</v>
      </c>
      <c r="O322" s="8">
        <v>0</v>
      </c>
      <c r="P322" s="7">
        <v>-500000</v>
      </c>
      <c r="Q322" s="7">
        <v>500000</v>
      </c>
      <c r="R322" s="7">
        <v>8000000</v>
      </c>
      <c r="S322" s="7" t="s">
        <v>46</v>
      </c>
    </row>
    <row r="323" spans="1:19" ht="15" customHeight="1" x14ac:dyDescent="0.25">
      <c r="A323" s="5" t="s">
        <v>472</v>
      </c>
      <c r="B323" s="5" t="s">
        <v>473</v>
      </c>
      <c r="C323" s="6">
        <v>3164735</v>
      </c>
      <c r="D323" s="7">
        <v>0</v>
      </c>
      <c r="E323" s="7">
        <v>0</v>
      </c>
      <c r="F323" s="7">
        <v>0</v>
      </c>
      <c r="G323" s="7">
        <v>0</v>
      </c>
      <c r="H323" s="7">
        <v>3164735</v>
      </c>
      <c r="I323" s="7">
        <v>0</v>
      </c>
      <c r="J323" s="7">
        <v>0</v>
      </c>
      <c r="K323" s="7">
        <v>0</v>
      </c>
      <c r="L323" s="7">
        <v>0</v>
      </c>
      <c r="M323" s="7">
        <v>0</v>
      </c>
      <c r="N323" s="7">
        <v>0</v>
      </c>
      <c r="O323" s="8">
        <v>0</v>
      </c>
      <c r="P323" s="7">
        <v>-500000</v>
      </c>
      <c r="Q323" s="7">
        <v>500000</v>
      </c>
      <c r="R323" s="7">
        <v>3164735</v>
      </c>
      <c r="S323" s="7" t="s">
        <v>27</v>
      </c>
    </row>
    <row r="324" spans="1:19" ht="15" customHeight="1" x14ac:dyDescent="0.25">
      <c r="A324" s="5" t="s">
        <v>474</v>
      </c>
      <c r="B324" s="5" t="s">
        <v>43</v>
      </c>
      <c r="C324" s="6">
        <v>3164735</v>
      </c>
      <c r="D324" s="7">
        <v>0</v>
      </c>
      <c r="E324" s="7">
        <v>0</v>
      </c>
      <c r="F324" s="7">
        <v>0</v>
      </c>
      <c r="G324" s="7">
        <v>0</v>
      </c>
      <c r="H324" s="7">
        <v>3164735</v>
      </c>
      <c r="I324" s="7">
        <v>0</v>
      </c>
      <c r="J324" s="7">
        <v>0</v>
      </c>
      <c r="K324" s="7">
        <v>0</v>
      </c>
      <c r="L324" s="7">
        <v>0</v>
      </c>
      <c r="M324" s="7">
        <v>0</v>
      </c>
      <c r="N324" s="7">
        <v>0</v>
      </c>
      <c r="O324" s="8">
        <v>0</v>
      </c>
      <c r="P324" s="7">
        <v>-500000</v>
      </c>
      <c r="Q324" s="7">
        <v>500000</v>
      </c>
      <c r="R324" s="7">
        <v>3164735</v>
      </c>
      <c r="S324" s="7" t="s">
        <v>27</v>
      </c>
    </row>
    <row r="325" spans="1:19" ht="15" customHeight="1" x14ac:dyDescent="0.25">
      <c r="A325" s="5" t="s">
        <v>475</v>
      </c>
      <c r="B325" s="5" t="s">
        <v>167</v>
      </c>
      <c r="C325" s="6">
        <v>3164735</v>
      </c>
      <c r="D325" s="7">
        <v>0</v>
      </c>
      <c r="E325" s="7">
        <v>0</v>
      </c>
      <c r="F325" s="7">
        <v>0</v>
      </c>
      <c r="G325" s="7">
        <v>0</v>
      </c>
      <c r="H325" s="7">
        <v>3164735</v>
      </c>
      <c r="I325" s="7">
        <v>0</v>
      </c>
      <c r="J325" s="7">
        <v>0</v>
      </c>
      <c r="K325" s="7">
        <v>0</v>
      </c>
      <c r="L325" s="7">
        <v>0</v>
      </c>
      <c r="M325" s="7">
        <v>0</v>
      </c>
      <c r="N325" s="7">
        <v>0</v>
      </c>
      <c r="O325" s="8">
        <v>0</v>
      </c>
      <c r="P325" s="7">
        <v>-500000</v>
      </c>
      <c r="Q325" s="7">
        <v>500000</v>
      </c>
      <c r="R325" s="7">
        <v>3164735</v>
      </c>
      <c r="S325" s="7" t="s">
        <v>46</v>
      </c>
    </row>
    <row r="326" spans="1:19" ht="15" customHeight="1" x14ac:dyDescent="0.25">
      <c r="A326" s="5" t="s">
        <v>476</v>
      </c>
      <c r="B326" s="5" t="s">
        <v>477</v>
      </c>
      <c r="C326" s="6">
        <v>3000000</v>
      </c>
      <c r="D326" s="7">
        <v>0</v>
      </c>
      <c r="E326" s="7">
        <v>0</v>
      </c>
      <c r="F326" s="7">
        <v>0</v>
      </c>
      <c r="G326" s="7">
        <v>0</v>
      </c>
      <c r="H326" s="7">
        <v>3000000</v>
      </c>
      <c r="I326" s="7">
        <v>0</v>
      </c>
      <c r="J326" s="7">
        <v>0</v>
      </c>
      <c r="K326" s="7">
        <v>199941.18</v>
      </c>
      <c r="L326" s="7">
        <v>0</v>
      </c>
      <c r="M326" s="7">
        <v>199941.18</v>
      </c>
      <c r="N326" s="7">
        <v>0</v>
      </c>
      <c r="O326" s="8">
        <v>199941.18</v>
      </c>
      <c r="P326" s="7">
        <v>199941.18</v>
      </c>
      <c r="Q326" s="7">
        <v>0</v>
      </c>
      <c r="R326" s="7">
        <v>2800058.82</v>
      </c>
      <c r="S326" s="7" t="s">
        <v>27</v>
      </c>
    </row>
    <row r="327" spans="1:19" ht="15" customHeight="1" x14ac:dyDescent="0.25">
      <c r="A327" s="5" t="s">
        <v>478</v>
      </c>
      <c r="B327" s="5" t="s">
        <v>43</v>
      </c>
      <c r="C327" s="6">
        <v>3000000</v>
      </c>
      <c r="D327" s="7">
        <v>0</v>
      </c>
      <c r="E327" s="7">
        <v>0</v>
      </c>
      <c r="F327" s="7">
        <v>0</v>
      </c>
      <c r="G327" s="7">
        <v>0</v>
      </c>
      <c r="H327" s="7">
        <v>3000000</v>
      </c>
      <c r="I327" s="7">
        <v>0</v>
      </c>
      <c r="J327" s="7">
        <v>0</v>
      </c>
      <c r="K327" s="7">
        <v>199941.18</v>
      </c>
      <c r="L327" s="7">
        <v>0</v>
      </c>
      <c r="M327" s="7">
        <v>199941.18</v>
      </c>
      <c r="N327" s="7">
        <v>0</v>
      </c>
      <c r="O327" s="8">
        <v>199941.18</v>
      </c>
      <c r="P327" s="7">
        <v>199941.18</v>
      </c>
      <c r="Q327" s="7">
        <v>0</v>
      </c>
      <c r="R327" s="7">
        <v>2800058.82</v>
      </c>
      <c r="S327" s="7" t="s">
        <v>27</v>
      </c>
    </row>
    <row r="328" spans="1:19" ht="15" customHeight="1" x14ac:dyDescent="0.25">
      <c r="A328" s="5" t="s">
        <v>479</v>
      </c>
      <c r="B328" s="5" t="s">
        <v>162</v>
      </c>
      <c r="C328" s="6">
        <v>3000000</v>
      </c>
      <c r="D328" s="7">
        <v>0</v>
      </c>
      <c r="E328" s="7">
        <v>0</v>
      </c>
      <c r="F328" s="7">
        <v>0</v>
      </c>
      <c r="G328" s="7">
        <v>0</v>
      </c>
      <c r="H328" s="7">
        <v>3000000</v>
      </c>
      <c r="I328" s="7">
        <v>0</v>
      </c>
      <c r="J328" s="7">
        <v>0</v>
      </c>
      <c r="K328" s="7">
        <v>199941.18</v>
      </c>
      <c r="L328" s="7">
        <v>0</v>
      </c>
      <c r="M328" s="7">
        <v>199941.18</v>
      </c>
      <c r="N328" s="7">
        <v>0</v>
      </c>
      <c r="O328" s="8">
        <v>199941.18</v>
      </c>
      <c r="P328" s="7">
        <v>199941.18</v>
      </c>
      <c r="Q328" s="7">
        <v>0</v>
      </c>
      <c r="R328" s="7">
        <v>2800058.82</v>
      </c>
      <c r="S328" s="7" t="s">
        <v>46</v>
      </c>
    </row>
    <row r="329" spans="1:19" ht="15" customHeight="1" x14ac:dyDescent="0.25">
      <c r="A329" s="5" t="s">
        <v>480</v>
      </c>
      <c r="B329" s="5" t="s">
        <v>481</v>
      </c>
      <c r="C329" s="6">
        <v>300000</v>
      </c>
      <c r="D329" s="7">
        <v>0</v>
      </c>
      <c r="E329" s="7">
        <v>0</v>
      </c>
      <c r="F329" s="7">
        <v>0</v>
      </c>
      <c r="G329" s="7">
        <v>0</v>
      </c>
      <c r="H329" s="7">
        <v>300000</v>
      </c>
      <c r="I329" s="7">
        <v>0</v>
      </c>
      <c r="J329" s="7">
        <v>0</v>
      </c>
      <c r="K329" s="7">
        <v>228504.2</v>
      </c>
      <c r="L329" s="7">
        <v>0</v>
      </c>
      <c r="M329" s="7">
        <v>228504.2</v>
      </c>
      <c r="N329" s="7">
        <v>0</v>
      </c>
      <c r="O329" s="8">
        <v>228504.2</v>
      </c>
      <c r="P329" s="7">
        <v>228504.2</v>
      </c>
      <c r="Q329" s="7">
        <v>0</v>
      </c>
      <c r="R329" s="7">
        <v>71495.8</v>
      </c>
      <c r="S329" s="7" t="s">
        <v>27</v>
      </c>
    </row>
    <row r="330" spans="1:19" ht="15" customHeight="1" x14ac:dyDescent="0.25">
      <c r="A330" s="5" t="s">
        <v>482</v>
      </c>
      <c r="B330" s="5" t="s">
        <v>43</v>
      </c>
      <c r="C330" s="6">
        <v>300000</v>
      </c>
      <c r="D330" s="7">
        <v>0</v>
      </c>
      <c r="E330" s="7">
        <v>0</v>
      </c>
      <c r="F330" s="7">
        <v>0</v>
      </c>
      <c r="G330" s="7">
        <v>0</v>
      </c>
      <c r="H330" s="7">
        <v>300000</v>
      </c>
      <c r="I330" s="7">
        <v>0</v>
      </c>
      <c r="J330" s="7">
        <v>0</v>
      </c>
      <c r="K330" s="7">
        <v>228504.2</v>
      </c>
      <c r="L330" s="7">
        <v>0</v>
      </c>
      <c r="M330" s="7">
        <v>228504.2</v>
      </c>
      <c r="N330" s="7">
        <v>0</v>
      </c>
      <c r="O330" s="8">
        <v>228504.2</v>
      </c>
      <c r="P330" s="7">
        <v>228504.2</v>
      </c>
      <c r="Q330" s="7">
        <v>0</v>
      </c>
      <c r="R330" s="7">
        <v>71495.8</v>
      </c>
      <c r="S330" s="7" t="s">
        <v>27</v>
      </c>
    </row>
    <row r="331" spans="1:19" ht="15" customHeight="1" x14ac:dyDescent="0.25">
      <c r="A331" s="5" t="s">
        <v>483</v>
      </c>
      <c r="B331" s="5" t="s">
        <v>167</v>
      </c>
      <c r="C331" s="6">
        <v>300000</v>
      </c>
      <c r="D331" s="7">
        <v>0</v>
      </c>
      <c r="E331" s="7">
        <v>0</v>
      </c>
      <c r="F331" s="7">
        <v>0</v>
      </c>
      <c r="G331" s="7">
        <v>0</v>
      </c>
      <c r="H331" s="7">
        <v>300000</v>
      </c>
      <c r="I331" s="7">
        <v>0</v>
      </c>
      <c r="J331" s="7">
        <v>0</v>
      </c>
      <c r="K331" s="7">
        <v>228504.2</v>
      </c>
      <c r="L331" s="7">
        <v>0</v>
      </c>
      <c r="M331" s="7">
        <v>228504.2</v>
      </c>
      <c r="N331" s="7">
        <v>0</v>
      </c>
      <c r="O331" s="8">
        <v>228504.2</v>
      </c>
      <c r="P331" s="7">
        <v>228504.2</v>
      </c>
      <c r="Q331" s="7">
        <v>0</v>
      </c>
      <c r="R331" s="7">
        <v>71495.8</v>
      </c>
      <c r="S331" s="7" t="s">
        <v>46</v>
      </c>
    </row>
    <row r="332" spans="1:19" ht="15" customHeight="1" x14ac:dyDescent="0.25">
      <c r="A332" s="5" t="s">
        <v>484</v>
      </c>
      <c r="B332" s="5" t="s">
        <v>485</v>
      </c>
      <c r="C332" s="6">
        <v>25000000</v>
      </c>
      <c r="D332" s="7">
        <v>0</v>
      </c>
      <c r="E332" s="7">
        <v>0</v>
      </c>
      <c r="F332" s="7">
        <v>8526803.2799999993</v>
      </c>
      <c r="G332" s="7">
        <v>0</v>
      </c>
      <c r="H332" s="7">
        <v>33526803.280000001</v>
      </c>
      <c r="I332" s="7">
        <v>0</v>
      </c>
      <c r="J332" s="7">
        <v>0</v>
      </c>
      <c r="K332" s="7">
        <v>5959261.4199999999</v>
      </c>
      <c r="L332" s="7">
        <v>0</v>
      </c>
      <c r="M332" s="7">
        <v>5959261.4199999999</v>
      </c>
      <c r="N332" s="7">
        <v>-4936730.5</v>
      </c>
      <c r="O332" s="8">
        <v>10895991.92</v>
      </c>
      <c r="P332" s="7">
        <v>5818655.9000000004</v>
      </c>
      <c r="Q332" s="7">
        <v>5077336.0199999996</v>
      </c>
      <c r="R332" s="7">
        <v>27567541.859999999</v>
      </c>
      <c r="S332" s="7" t="s">
        <v>27</v>
      </c>
    </row>
    <row r="333" spans="1:19" ht="15" customHeight="1" x14ac:dyDescent="0.25">
      <c r="A333" s="5" t="s">
        <v>486</v>
      </c>
      <c r="B333" s="5" t="s">
        <v>43</v>
      </c>
      <c r="C333" s="6">
        <v>25000000</v>
      </c>
      <c r="D333" s="7">
        <v>0</v>
      </c>
      <c r="E333" s="7">
        <v>0</v>
      </c>
      <c r="F333" s="7">
        <v>8526803.2799999993</v>
      </c>
      <c r="G333" s="7">
        <v>0</v>
      </c>
      <c r="H333" s="7">
        <v>33526803.280000001</v>
      </c>
      <c r="I333" s="7">
        <v>0</v>
      </c>
      <c r="J333" s="7">
        <v>0</v>
      </c>
      <c r="K333" s="7">
        <v>5959261.4199999999</v>
      </c>
      <c r="L333" s="7">
        <v>0</v>
      </c>
      <c r="M333" s="7">
        <v>5959261.4199999999</v>
      </c>
      <c r="N333" s="7">
        <v>-4936730.5</v>
      </c>
      <c r="O333" s="8">
        <v>10895991.92</v>
      </c>
      <c r="P333" s="7">
        <v>5818655.9000000004</v>
      </c>
      <c r="Q333" s="7">
        <v>5077336.0199999996</v>
      </c>
      <c r="R333" s="7">
        <v>27567541.859999999</v>
      </c>
      <c r="S333" s="7" t="s">
        <v>27</v>
      </c>
    </row>
    <row r="334" spans="1:19" ht="15" customHeight="1" x14ac:dyDescent="0.25">
      <c r="A334" s="5" t="s">
        <v>487</v>
      </c>
      <c r="B334" s="5" t="s">
        <v>162</v>
      </c>
      <c r="C334" s="6">
        <v>25000000</v>
      </c>
      <c r="D334" s="7">
        <v>0</v>
      </c>
      <c r="E334" s="7">
        <v>0</v>
      </c>
      <c r="F334" s="7">
        <v>8526803.2799999993</v>
      </c>
      <c r="G334" s="7">
        <v>0</v>
      </c>
      <c r="H334" s="7">
        <v>33526803.280000001</v>
      </c>
      <c r="I334" s="7">
        <v>0</v>
      </c>
      <c r="J334" s="7">
        <v>0</v>
      </c>
      <c r="K334" s="7">
        <v>5959261.4199999999</v>
      </c>
      <c r="L334" s="7">
        <v>0</v>
      </c>
      <c r="M334" s="7">
        <v>5959261.4199999999</v>
      </c>
      <c r="N334" s="7">
        <v>-4936730.5</v>
      </c>
      <c r="O334" s="8">
        <v>10895991.92</v>
      </c>
      <c r="P334" s="7">
        <v>5818655.9000000004</v>
      </c>
      <c r="Q334" s="7">
        <v>5077336.0199999996</v>
      </c>
      <c r="R334" s="7">
        <v>27567541.859999999</v>
      </c>
      <c r="S334" s="7" t="s">
        <v>46</v>
      </c>
    </row>
    <row r="335" spans="1:19" ht="15" customHeight="1" x14ac:dyDescent="0.25">
      <c r="A335" s="5" t="s">
        <v>488</v>
      </c>
      <c r="B335" s="5" t="s">
        <v>489</v>
      </c>
      <c r="C335" s="6">
        <v>20000000</v>
      </c>
      <c r="D335" s="7">
        <v>0</v>
      </c>
      <c r="E335" s="7">
        <v>0</v>
      </c>
      <c r="F335" s="7">
        <v>0</v>
      </c>
      <c r="G335" s="7">
        <v>0</v>
      </c>
      <c r="H335" s="7">
        <v>20000000</v>
      </c>
      <c r="I335" s="7">
        <v>0</v>
      </c>
      <c r="J335" s="7">
        <v>0</v>
      </c>
      <c r="K335" s="7">
        <v>284520</v>
      </c>
      <c r="L335" s="7">
        <v>0</v>
      </c>
      <c r="M335" s="7">
        <v>284520</v>
      </c>
      <c r="N335" s="7">
        <v>-7103828.5</v>
      </c>
      <c r="O335" s="8">
        <v>7388348.5</v>
      </c>
      <c r="P335" s="7">
        <v>5199652.5</v>
      </c>
      <c r="Q335" s="7">
        <v>2188696</v>
      </c>
      <c r="R335" s="7">
        <v>19715480</v>
      </c>
      <c r="S335" s="7" t="s">
        <v>27</v>
      </c>
    </row>
    <row r="336" spans="1:19" ht="15" customHeight="1" x14ac:dyDescent="0.25">
      <c r="A336" s="5" t="s">
        <v>490</v>
      </c>
      <c r="B336" s="5" t="s">
        <v>43</v>
      </c>
      <c r="C336" s="6">
        <v>20000000</v>
      </c>
      <c r="D336" s="7">
        <v>0</v>
      </c>
      <c r="E336" s="7">
        <v>0</v>
      </c>
      <c r="F336" s="7">
        <v>0</v>
      </c>
      <c r="G336" s="7">
        <v>0</v>
      </c>
      <c r="H336" s="7">
        <v>20000000</v>
      </c>
      <c r="I336" s="7">
        <v>0</v>
      </c>
      <c r="J336" s="7">
        <v>0</v>
      </c>
      <c r="K336" s="7">
        <v>284520</v>
      </c>
      <c r="L336" s="7">
        <v>0</v>
      </c>
      <c r="M336" s="7">
        <v>284520</v>
      </c>
      <c r="N336" s="7">
        <v>-7103828.5</v>
      </c>
      <c r="O336" s="8">
        <v>7388348.5</v>
      </c>
      <c r="P336" s="7">
        <v>5199652.5</v>
      </c>
      <c r="Q336" s="7">
        <v>2188696</v>
      </c>
      <c r="R336" s="7">
        <v>19715480</v>
      </c>
      <c r="S336" s="7" t="s">
        <v>27</v>
      </c>
    </row>
    <row r="337" spans="1:19" ht="15" customHeight="1" x14ac:dyDescent="0.25">
      <c r="A337" s="5" t="s">
        <v>491</v>
      </c>
      <c r="B337" s="5" t="s">
        <v>167</v>
      </c>
      <c r="C337" s="6">
        <v>20000000</v>
      </c>
      <c r="D337" s="7">
        <v>0</v>
      </c>
      <c r="E337" s="7">
        <v>0</v>
      </c>
      <c r="F337" s="7">
        <v>0</v>
      </c>
      <c r="G337" s="7">
        <v>0</v>
      </c>
      <c r="H337" s="7">
        <v>20000000</v>
      </c>
      <c r="I337" s="7">
        <v>0</v>
      </c>
      <c r="J337" s="7">
        <v>0</v>
      </c>
      <c r="K337" s="7">
        <v>284520</v>
      </c>
      <c r="L337" s="7">
        <v>0</v>
      </c>
      <c r="M337" s="7">
        <v>284520</v>
      </c>
      <c r="N337" s="7">
        <v>-7103828.5</v>
      </c>
      <c r="O337" s="8">
        <v>7388348.5</v>
      </c>
      <c r="P337" s="7">
        <v>5199652.5</v>
      </c>
      <c r="Q337" s="7">
        <v>2188696</v>
      </c>
      <c r="R337" s="7">
        <v>19715480</v>
      </c>
      <c r="S337" s="7" t="s">
        <v>46</v>
      </c>
    </row>
    <row r="338" spans="1:19" ht="15" customHeight="1" x14ac:dyDescent="0.25">
      <c r="A338" s="5" t="s">
        <v>492</v>
      </c>
      <c r="B338" s="5" t="s">
        <v>493</v>
      </c>
      <c r="C338" s="6">
        <v>12000000</v>
      </c>
      <c r="D338" s="7">
        <v>0</v>
      </c>
      <c r="E338" s="7">
        <v>0</v>
      </c>
      <c r="F338" s="7">
        <v>0</v>
      </c>
      <c r="G338" s="7">
        <v>0</v>
      </c>
      <c r="H338" s="7">
        <v>12000000</v>
      </c>
      <c r="I338" s="7">
        <v>0</v>
      </c>
      <c r="J338" s="7">
        <v>0</v>
      </c>
      <c r="K338" s="7">
        <v>-7000</v>
      </c>
      <c r="L338" s="7">
        <v>0</v>
      </c>
      <c r="M338" s="7">
        <v>-7000</v>
      </c>
      <c r="N338" s="7">
        <v>-7000</v>
      </c>
      <c r="O338" s="8">
        <v>0</v>
      </c>
      <c r="P338" s="7">
        <v>0</v>
      </c>
      <c r="Q338" s="7">
        <v>0</v>
      </c>
      <c r="R338" s="7">
        <v>12007000</v>
      </c>
      <c r="S338" s="7" t="s">
        <v>27</v>
      </c>
    </row>
    <row r="339" spans="1:19" ht="15" customHeight="1" x14ac:dyDescent="0.25">
      <c r="A339" s="5" t="s">
        <v>494</v>
      </c>
      <c r="B339" s="5" t="s">
        <v>495</v>
      </c>
      <c r="C339" s="6">
        <v>12000000</v>
      </c>
      <c r="D339" s="7">
        <v>0</v>
      </c>
      <c r="E339" s="7">
        <v>0</v>
      </c>
      <c r="F339" s="7">
        <v>0</v>
      </c>
      <c r="G339" s="7">
        <v>0</v>
      </c>
      <c r="H339" s="7">
        <v>12000000</v>
      </c>
      <c r="I339" s="7">
        <v>0</v>
      </c>
      <c r="J339" s="7">
        <v>0</v>
      </c>
      <c r="K339" s="7">
        <v>-7000</v>
      </c>
      <c r="L339" s="7">
        <v>0</v>
      </c>
      <c r="M339" s="7">
        <v>-7000</v>
      </c>
      <c r="N339" s="7">
        <v>-7000</v>
      </c>
      <c r="O339" s="8">
        <v>0</v>
      </c>
      <c r="P339" s="7">
        <v>0</v>
      </c>
      <c r="Q339" s="7">
        <v>0</v>
      </c>
      <c r="R339" s="7">
        <v>12007000</v>
      </c>
      <c r="S339" s="7" t="s">
        <v>27</v>
      </c>
    </row>
    <row r="340" spans="1:19" ht="15" customHeight="1" x14ac:dyDescent="0.25">
      <c r="A340" s="5" t="s">
        <v>496</v>
      </c>
      <c r="B340" s="5" t="s">
        <v>43</v>
      </c>
      <c r="C340" s="6">
        <v>12000000</v>
      </c>
      <c r="D340" s="7">
        <v>0</v>
      </c>
      <c r="E340" s="7">
        <v>0</v>
      </c>
      <c r="F340" s="7">
        <v>0</v>
      </c>
      <c r="G340" s="7">
        <v>0</v>
      </c>
      <c r="H340" s="7">
        <v>12000000</v>
      </c>
      <c r="I340" s="7">
        <v>0</v>
      </c>
      <c r="J340" s="7">
        <v>0</v>
      </c>
      <c r="K340" s="7">
        <v>-7000</v>
      </c>
      <c r="L340" s="7">
        <v>0</v>
      </c>
      <c r="M340" s="7">
        <v>-7000</v>
      </c>
      <c r="N340" s="7">
        <v>-7000</v>
      </c>
      <c r="O340" s="8">
        <v>0</v>
      </c>
      <c r="P340" s="7">
        <v>0</v>
      </c>
      <c r="Q340" s="7">
        <v>0</v>
      </c>
      <c r="R340" s="7">
        <v>12007000</v>
      </c>
      <c r="S340" s="7" t="s">
        <v>27</v>
      </c>
    </row>
    <row r="341" spans="1:19" ht="15" customHeight="1" x14ac:dyDescent="0.25">
      <c r="A341" s="5" t="s">
        <v>497</v>
      </c>
      <c r="B341" s="5" t="s">
        <v>162</v>
      </c>
      <c r="C341" s="6">
        <v>12000000</v>
      </c>
      <c r="D341" s="7">
        <v>0</v>
      </c>
      <c r="E341" s="7">
        <v>0</v>
      </c>
      <c r="F341" s="7">
        <v>0</v>
      </c>
      <c r="G341" s="7">
        <v>0</v>
      </c>
      <c r="H341" s="7">
        <v>12000000</v>
      </c>
      <c r="I341" s="7">
        <v>0</v>
      </c>
      <c r="J341" s="7">
        <v>0</v>
      </c>
      <c r="K341" s="7">
        <v>-7000</v>
      </c>
      <c r="L341" s="7">
        <v>0</v>
      </c>
      <c r="M341" s="7">
        <v>-7000</v>
      </c>
      <c r="N341" s="7">
        <v>-7000</v>
      </c>
      <c r="O341" s="8">
        <v>0</v>
      </c>
      <c r="P341" s="7">
        <v>0</v>
      </c>
      <c r="Q341" s="7">
        <v>0</v>
      </c>
      <c r="R341" s="7">
        <v>12007000</v>
      </c>
      <c r="S341" s="7" t="s">
        <v>46</v>
      </c>
    </row>
    <row r="342" spans="1:19" ht="15" customHeight="1" x14ac:dyDescent="0.25">
      <c r="A342" s="5" t="s">
        <v>498</v>
      </c>
      <c r="B342" s="5" t="s">
        <v>499</v>
      </c>
      <c r="C342" s="6">
        <v>254554077</v>
      </c>
      <c r="D342" s="7">
        <v>0</v>
      </c>
      <c r="E342" s="7">
        <v>0</v>
      </c>
      <c r="F342" s="7">
        <v>183856221.00999999</v>
      </c>
      <c r="G342" s="7">
        <v>0</v>
      </c>
      <c r="H342" s="7">
        <v>438410298.00999999</v>
      </c>
      <c r="I342" s="7">
        <v>0</v>
      </c>
      <c r="J342" s="7">
        <v>0</v>
      </c>
      <c r="K342" s="7">
        <v>-44936578</v>
      </c>
      <c r="L342" s="7">
        <v>-41310000</v>
      </c>
      <c r="M342" s="7">
        <v>-3626578</v>
      </c>
      <c r="N342" s="7">
        <v>0</v>
      </c>
      <c r="O342" s="8">
        <v>-3626578</v>
      </c>
      <c r="P342" s="7">
        <v>-17693578</v>
      </c>
      <c r="Q342" s="7">
        <v>14067000</v>
      </c>
      <c r="R342" s="7">
        <v>483346876.00999999</v>
      </c>
      <c r="S342" s="7" t="s">
        <v>27</v>
      </c>
    </row>
    <row r="343" spans="1:19" ht="15" customHeight="1" x14ac:dyDescent="0.25">
      <c r="A343" s="5" t="s">
        <v>500</v>
      </c>
      <c r="B343" s="5" t="s">
        <v>501</v>
      </c>
      <c r="C343" s="6">
        <v>15000000</v>
      </c>
      <c r="D343" s="7">
        <v>0</v>
      </c>
      <c r="E343" s="7">
        <v>0</v>
      </c>
      <c r="F343" s="7">
        <v>0</v>
      </c>
      <c r="G343" s="7">
        <v>0</v>
      </c>
      <c r="H343" s="7">
        <v>15000000</v>
      </c>
      <c r="I343" s="7">
        <v>0</v>
      </c>
      <c r="J343" s="7">
        <v>0</v>
      </c>
      <c r="K343" s="7">
        <v>4067000</v>
      </c>
      <c r="L343" s="7">
        <v>0</v>
      </c>
      <c r="M343" s="7">
        <v>4067000</v>
      </c>
      <c r="N343" s="7">
        <v>0</v>
      </c>
      <c r="O343" s="8">
        <v>4067000</v>
      </c>
      <c r="P343" s="7">
        <v>0</v>
      </c>
      <c r="Q343" s="7">
        <v>4067000</v>
      </c>
      <c r="R343" s="7">
        <v>10933000</v>
      </c>
      <c r="S343" s="7" t="s">
        <v>27</v>
      </c>
    </row>
    <row r="344" spans="1:19" ht="15" customHeight="1" x14ac:dyDescent="0.25">
      <c r="A344" s="5" t="s">
        <v>502</v>
      </c>
      <c r="B344" s="5" t="s">
        <v>503</v>
      </c>
      <c r="C344" s="6">
        <v>10000000</v>
      </c>
      <c r="D344" s="7">
        <v>0</v>
      </c>
      <c r="E344" s="7">
        <v>0</v>
      </c>
      <c r="F344" s="7">
        <v>0</v>
      </c>
      <c r="G344" s="7">
        <v>0</v>
      </c>
      <c r="H344" s="7">
        <v>10000000</v>
      </c>
      <c r="I344" s="7">
        <v>0</v>
      </c>
      <c r="J344" s="7">
        <v>0</v>
      </c>
      <c r="K344" s="7">
        <v>1677000</v>
      </c>
      <c r="L344" s="7">
        <v>0</v>
      </c>
      <c r="M344" s="7">
        <v>1677000</v>
      </c>
      <c r="N344" s="7">
        <v>0</v>
      </c>
      <c r="O344" s="8">
        <v>1677000</v>
      </c>
      <c r="P344" s="7">
        <v>0</v>
      </c>
      <c r="Q344" s="7">
        <v>1677000</v>
      </c>
      <c r="R344" s="7">
        <v>8323000</v>
      </c>
      <c r="S344" s="7" t="s">
        <v>27</v>
      </c>
    </row>
    <row r="345" spans="1:19" ht="15" customHeight="1" x14ac:dyDescent="0.25">
      <c r="A345" s="5" t="s">
        <v>504</v>
      </c>
      <c r="B345" s="5" t="s">
        <v>43</v>
      </c>
      <c r="C345" s="6">
        <v>10000000</v>
      </c>
      <c r="D345" s="7">
        <v>0</v>
      </c>
      <c r="E345" s="7">
        <v>0</v>
      </c>
      <c r="F345" s="7">
        <v>0</v>
      </c>
      <c r="G345" s="7">
        <v>0</v>
      </c>
      <c r="H345" s="7">
        <v>10000000</v>
      </c>
      <c r="I345" s="7">
        <v>0</v>
      </c>
      <c r="J345" s="7">
        <v>0</v>
      </c>
      <c r="K345" s="7">
        <v>1677000</v>
      </c>
      <c r="L345" s="7">
        <v>0</v>
      </c>
      <c r="M345" s="7">
        <v>1677000</v>
      </c>
      <c r="N345" s="7">
        <v>0</v>
      </c>
      <c r="O345" s="8">
        <v>1677000</v>
      </c>
      <c r="P345" s="7">
        <v>0</v>
      </c>
      <c r="Q345" s="7">
        <v>1677000</v>
      </c>
      <c r="R345" s="7">
        <v>8323000</v>
      </c>
      <c r="S345" s="7" t="s">
        <v>27</v>
      </c>
    </row>
    <row r="346" spans="1:19" ht="15" customHeight="1" x14ac:dyDescent="0.25">
      <c r="A346" s="5" t="s">
        <v>505</v>
      </c>
      <c r="B346" s="5" t="s">
        <v>162</v>
      </c>
      <c r="C346" s="6">
        <v>10000000</v>
      </c>
      <c r="D346" s="7">
        <v>0</v>
      </c>
      <c r="E346" s="7">
        <v>0</v>
      </c>
      <c r="F346" s="7">
        <v>0</v>
      </c>
      <c r="G346" s="7">
        <v>0</v>
      </c>
      <c r="H346" s="7">
        <v>10000000</v>
      </c>
      <c r="I346" s="7">
        <v>0</v>
      </c>
      <c r="J346" s="7">
        <v>0</v>
      </c>
      <c r="K346" s="7">
        <v>1677000</v>
      </c>
      <c r="L346" s="7">
        <v>0</v>
      </c>
      <c r="M346" s="7">
        <v>1677000</v>
      </c>
      <c r="N346" s="7">
        <v>0</v>
      </c>
      <c r="O346" s="8">
        <v>1677000</v>
      </c>
      <c r="P346" s="7">
        <v>0</v>
      </c>
      <c r="Q346" s="7">
        <v>1677000</v>
      </c>
      <c r="R346" s="7">
        <v>8323000</v>
      </c>
      <c r="S346" s="7" t="s">
        <v>46</v>
      </c>
    </row>
    <row r="347" spans="1:19" ht="15" customHeight="1" x14ac:dyDescent="0.25">
      <c r="A347" s="5" t="s">
        <v>506</v>
      </c>
      <c r="B347" s="5" t="s">
        <v>507</v>
      </c>
      <c r="C347" s="6">
        <v>5000000</v>
      </c>
      <c r="D347" s="7">
        <v>0</v>
      </c>
      <c r="E347" s="7">
        <v>0</v>
      </c>
      <c r="F347" s="7">
        <v>0</v>
      </c>
      <c r="G347" s="7">
        <v>0</v>
      </c>
      <c r="H347" s="7">
        <v>5000000</v>
      </c>
      <c r="I347" s="7">
        <v>0</v>
      </c>
      <c r="J347" s="7">
        <v>0</v>
      </c>
      <c r="K347" s="7">
        <v>2390000</v>
      </c>
      <c r="L347" s="7">
        <v>0</v>
      </c>
      <c r="M347" s="7">
        <v>2390000</v>
      </c>
      <c r="N347" s="7">
        <v>0</v>
      </c>
      <c r="O347" s="8">
        <v>2390000</v>
      </c>
      <c r="P347" s="7">
        <v>0</v>
      </c>
      <c r="Q347" s="7">
        <v>2390000</v>
      </c>
      <c r="R347" s="7">
        <v>2610000</v>
      </c>
      <c r="S347" s="7" t="s">
        <v>27</v>
      </c>
    </row>
    <row r="348" spans="1:19" ht="15" customHeight="1" x14ac:dyDescent="0.25">
      <c r="A348" s="5" t="s">
        <v>508</v>
      </c>
      <c r="B348" s="5" t="s">
        <v>43</v>
      </c>
      <c r="C348" s="6">
        <v>5000000</v>
      </c>
      <c r="D348" s="7">
        <v>0</v>
      </c>
      <c r="E348" s="7">
        <v>0</v>
      </c>
      <c r="F348" s="7">
        <v>0</v>
      </c>
      <c r="G348" s="7">
        <v>0</v>
      </c>
      <c r="H348" s="7">
        <v>5000000</v>
      </c>
      <c r="I348" s="7">
        <v>0</v>
      </c>
      <c r="J348" s="7">
        <v>0</v>
      </c>
      <c r="K348" s="7">
        <v>2390000</v>
      </c>
      <c r="L348" s="7">
        <v>0</v>
      </c>
      <c r="M348" s="7">
        <v>2390000</v>
      </c>
      <c r="N348" s="7">
        <v>0</v>
      </c>
      <c r="O348" s="8">
        <v>2390000</v>
      </c>
      <c r="P348" s="7">
        <v>0</v>
      </c>
      <c r="Q348" s="7">
        <v>2390000</v>
      </c>
      <c r="R348" s="7">
        <v>2610000</v>
      </c>
      <c r="S348" s="7" t="s">
        <v>27</v>
      </c>
    </row>
    <row r="349" spans="1:19" ht="15" customHeight="1" x14ac:dyDescent="0.25">
      <c r="A349" s="5" t="s">
        <v>509</v>
      </c>
      <c r="B349" s="5" t="s">
        <v>167</v>
      </c>
      <c r="C349" s="6">
        <v>5000000</v>
      </c>
      <c r="D349" s="7">
        <v>0</v>
      </c>
      <c r="E349" s="7">
        <v>0</v>
      </c>
      <c r="F349" s="7">
        <v>0</v>
      </c>
      <c r="G349" s="7">
        <v>0</v>
      </c>
      <c r="H349" s="7">
        <v>5000000</v>
      </c>
      <c r="I349" s="7">
        <v>0</v>
      </c>
      <c r="J349" s="7">
        <v>0</v>
      </c>
      <c r="K349" s="7">
        <v>2390000</v>
      </c>
      <c r="L349" s="7">
        <v>0</v>
      </c>
      <c r="M349" s="7">
        <v>2390000</v>
      </c>
      <c r="N349" s="7">
        <v>0</v>
      </c>
      <c r="O349" s="8">
        <v>2390000</v>
      </c>
      <c r="P349" s="7">
        <v>0</v>
      </c>
      <c r="Q349" s="7">
        <v>2390000</v>
      </c>
      <c r="R349" s="7">
        <v>2610000</v>
      </c>
      <c r="S349" s="7" t="s">
        <v>46</v>
      </c>
    </row>
    <row r="350" spans="1:19" ht="15" customHeight="1" x14ac:dyDescent="0.25">
      <c r="A350" s="5" t="s">
        <v>510</v>
      </c>
      <c r="B350" s="5" t="s">
        <v>511</v>
      </c>
      <c r="C350" s="6">
        <v>239554077</v>
      </c>
      <c r="D350" s="7">
        <v>0</v>
      </c>
      <c r="E350" s="7">
        <v>0</v>
      </c>
      <c r="F350" s="7">
        <v>0</v>
      </c>
      <c r="G350" s="7">
        <v>0</v>
      </c>
      <c r="H350" s="7">
        <v>239554077</v>
      </c>
      <c r="I350" s="7">
        <v>0</v>
      </c>
      <c r="J350" s="7">
        <v>0</v>
      </c>
      <c r="K350" s="7">
        <v>-49003578</v>
      </c>
      <c r="L350" s="7">
        <v>-41310000</v>
      </c>
      <c r="M350" s="7">
        <v>-7693578</v>
      </c>
      <c r="N350" s="7">
        <v>0</v>
      </c>
      <c r="O350" s="8">
        <v>-7693578</v>
      </c>
      <c r="P350" s="7">
        <v>-17693578</v>
      </c>
      <c r="Q350" s="7">
        <v>10000000</v>
      </c>
      <c r="R350" s="7">
        <v>288557655</v>
      </c>
      <c r="S350" s="7" t="s">
        <v>27</v>
      </c>
    </row>
    <row r="351" spans="1:19" ht="15" customHeight="1" x14ac:dyDescent="0.25">
      <c r="A351" s="5" t="s">
        <v>512</v>
      </c>
      <c r="B351" s="5" t="s">
        <v>513</v>
      </c>
      <c r="C351" s="6">
        <v>239554077</v>
      </c>
      <c r="D351" s="7">
        <v>0</v>
      </c>
      <c r="E351" s="7">
        <v>0</v>
      </c>
      <c r="F351" s="7">
        <v>0</v>
      </c>
      <c r="G351" s="7">
        <v>0</v>
      </c>
      <c r="H351" s="7">
        <v>239554077</v>
      </c>
      <c r="I351" s="7">
        <v>0</v>
      </c>
      <c r="J351" s="7">
        <v>0</v>
      </c>
      <c r="K351" s="7">
        <v>-49003578</v>
      </c>
      <c r="L351" s="7">
        <v>-41310000</v>
      </c>
      <c r="M351" s="7">
        <v>-7693578</v>
      </c>
      <c r="N351" s="7">
        <v>0</v>
      </c>
      <c r="O351" s="8">
        <v>-7693578</v>
      </c>
      <c r="P351" s="7">
        <v>-17693578</v>
      </c>
      <c r="Q351" s="7">
        <v>10000000</v>
      </c>
      <c r="R351" s="7">
        <v>288557655</v>
      </c>
      <c r="S351" s="7" t="s">
        <v>27</v>
      </c>
    </row>
    <row r="352" spans="1:19" ht="15" customHeight="1" x14ac:dyDescent="0.25">
      <c r="A352" s="5" t="s">
        <v>514</v>
      </c>
      <c r="B352" s="5" t="s">
        <v>515</v>
      </c>
      <c r="C352" s="6">
        <v>239554077</v>
      </c>
      <c r="D352" s="7">
        <v>0</v>
      </c>
      <c r="E352" s="7">
        <v>0</v>
      </c>
      <c r="F352" s="7">
        <v>0</v>
      </c>
      <c r="G352" s="7">
        <v>0</v>
      </c>
      <c r="H352" s="7">
        <v>239554077</v>
      </c>
      <c r="I352" s="7">
        <v>0</v>
      </c>
      <c r="J352" s="7">
        <v>0</v>
      </c>
      <c r="K352" s="7">
        <v>-49003578</v>
      </c>
      <c r="L352" s="7">
        <v>-41310000</v>
      </c>
      <c r="M352" s="7">
        <v>-7693578</v>
      </c>
      <c r="N352" s="7">
        <v>0</v>
      </c>
      <c r="O352" s="8">
        <v>-7693578</v>
      </c>
      <c r="P352" s="7">
        <v>-17693578</v>
      </c>
      <c r="Q352" s="7">
        <v>10000000</v>
      </c>
      <c r="R352" s="7">
        <v>288557655</v>
      </c>
      <c r="S352" s="7" t="s">
        <v>27</v>
      </c>
    </row>
    <row r="353" spans="1:19" ht="15" customHeight="1" x14ac:dyDescent="0.25">
      <c r="A353" s="5" t="s">
        <v>516</v>
      </c>
      <c r="B353" s="5" t="s">
        <v>517</v>
      </c>
      <c r="C353" s="6">
        <v>117554077</v>
      </c>
      <c r="D353" s="7">
        <v>0</v>
      </c>
      <c r="E353" s="7">
        <v>0</v>
      </c>
      <c r="F353" s="7">
        <v>0</v>
      </c>
      <c r="G353" s="7">
        <v>0</v>
      </c>
      <c r="H353" s="7">
        <v>117554077</v>
      </c>
      <c r="I353" s="7">
        <v>0</v>
      </c>
      <c r="J353" s="7">
        <v>0</v>
      </c>
      <c r="K353" s="7">
        <v>-12558216</v>
      </c>
      <c r="L353" s="7">
        <v>-24310000</v>
      </c>
      <c r="M353" s="7">
        <v>11751784</v>
      </c>
      <c r="N353" s="7">
        <v>0</v>
      </c>
      <c r="O353" s="8">
        <v>11751784</v>
      </c>
      <c r="P353" s="7">
        <v>11751784</v>
      </c>
      <c r="Q353" s="7">
        <v>0</v>
      </c>
      <c r="R353" s="7">
        <v>130112293</v>
      </c>
      <c r="S353" s="7" t="s">
        <v>27</v>
      </c>
    </row>
    <row r="354" spans="1:19" ht="15" customHeight="1" x14ac:dyDescent="0.25">
      <c r="A354" s="5" t="s">
        <v>518</v>
      </c>
      <c r="B354" s="5" t="s">
        <v>43</v>
      </c>
      <c r="C354" s="6">
        <v>117554077</v>
      </c>
      <c r="D354" s="7">
        <v>0</v>
      </c>
      <c r="E354" s="7">
        <v>0</v>
      </c>
      <c r="F354" s="7">
        <v>0</v>
      </c>
      <c r="G354" s="7">
        <v>0</v>
      </c>
      <c r="H354" s="7">
        <v>117554077</v>
      </c>
      <c r="I354" s="7">
        <v>0</v>
      </c>
      <c r="J354" s="7">
        <v>0</v>
      </c>
      <c r="K354" s="7">
        <v>-12558216</v>
      </c>
      <c r="L354" s="7">
        <v>-24310000</v>
      </c>
      <c r="M354" s="7">
        <v>11751784</v>
      </c>
      <c r="N354" s="7">
        <v>0</v>
      </c>
      <c r="O354" s="8">
        <v>11751784</v>
      </c>
      <c r="P354" s="7">
        <v>11751784</v>
      </c>
      <c r="Q354" s="7">
        <v>0</v>
      </c>
      <c r="R354" s="7">
        <v>130112293</v>
      </c>
      <c r="S354" s="7" t="s">
        <v>27</v>
      </c>
    </row>
    <row r="355" spans="1:19" ht="15" customHeight="1" x14ac:dyDescent="0.25">
      <c r="A355" s="5" t="s">
        <v>519</v>
      </c>
      <c r="B355" s="5" t="s">
        <v>45</v>
      </c>
      <c r="C355" s="6">
        <v>117554077</v>
      </c>
      <c r="D355" s="7">
        <v>0</v>
      </c>
      <c r="E355" s="7">
        <v>0</v>
      </c>
      <c r="F355" s="7">
        <v>0</v>
      </c>
      <c r="G355" s="7">
        <v>0</v>
      </c>
      <c r="H355" s="7">
        <v>117554077</v>
      </c>
      <c r="I355" s="7">
        <v>0</v>
      </c>
      <c r="J355" s="7">
        <v>0</v>
      </c>
      <c r="K355" s="7">
        <v>-12558216</v>
      </c>
      <c r="L355" s="7">
        <v>-24310000</v>
      </c>
      <c r="M355" s="7">
        <v>11751784</v>
      </c>
      <c r="N355" s="7">
        <v>0</v>
      </c>
      <c r="O355" s="8">
        <v>11751784</v>
      </c>
      <c r="P355" s="7">
        <v>11751784</v>
      </c>
      <c r="Q355" s="7">
        <v>0</v>
      </c>
      <c r="R355" s="7">
        <v>130112293</v>
      </c>
      <c r="S355" s="7" t="s">
        <v>46</v>
      </c>
    </row>
    <row r="356" spans="1:19" ht="15" customHeight="1" x14ac:dyDescent="0.25">
      <c r="A356" s="5" t="s">
        <v>520</v>
      </c>
      <c r="B356" s="5" t="s">
        <v>521</v>
      </c>
      <c r="C356" s="6">
        <v>122000000</v>
      </c>
      <c r="D356" s="7">
        <v>0</v>
      </c>
      <c r="E356" s="7">
        <v>0</v>
      </c>
      <c r="F356" s="7">
        <v>0</v>
      </c>
      <c r="G356" s="7">
        <v>0</v>
      </c>
      <c r="H356" s="7">
        <v>122000000</v>
      </c>
      <c r="I356" s="7">
        <v>0</v>
      </c>
      <c r="J356" s="7">
        <v>0</v>
      </c>
      <c r="K356" s="7">
        <v>-36445362</v>
      </c>
      <c r="L356" s="7">
        <v>-17000000</v>
      </c>
      <c r="M356" s="7">
        <v>-19445362</v>
      </c>
      <c r="N356" s="7">
        <v>0</v>
      </c>
      <c r="O356" s="8">
        <v>-19445362</v>
      </c>
      <c r="P356" s="7">
        <v>-29445362</v>
      </c>
      <c r="Q356" s="7">
        <v>10000000</v>
      </c>
      <c r="R356" s="7">
        <v>158445362</v>
      </c>
      <c r="S356" s="7" t="s">
        <v>27</v>
      </c>
    </row>
    <row r="357" spans="1:19" ht="15" customHeight="1" x14ac:dyDescent="0.25">
      <c r="A357" s="5" t="s">
        <v>522</v>
      </c>
      <c r="B357" s="5" t="s">
        <v>43</v>
      </c>
      <c r="C357" s="6">
        <v>122000000</v>
      </c>
      <c r="D357" s="7">
        <v>0</v>
      </c>
      <c r="E357" s="7">
        <v>0</v>
      </c>
      <c r="F357" s="7">
        <v>0</v>
      </c>
      <c r="G357" s="7">
        <v>0</v>
      </c>
      <c r="H357" s="7">
        <v>122000000</v>
      </c>
      <c r="I357" s="7">
        <v>0</v>
      </c>
      <c r="J357" s="7">
        <v>0</v>
      </c>
      <c r="K357" s="7">
        <v>-36445362</v>
      </c>
      <c r="L357" s="7">
        <v>-17000000</v>
      </c>
      <c r="M357" s="7">
        <v>-19445362</v>
      </c>
      <c r="N357" s="7">
        <v>0</v>
      </c>
      <c r="O357" s="8">
        <v>-19445362</v>
      </c>
      <c r="P357" s="7">
        <v>-29445362</v>
      </c>
      <c r="Q357" s="7">
        <v>10000000</v>
      </c>
      <c r="R357" s="7">
        <v>158445362</v>
      </c>
      <c r="S357" s="7" t="s">
        <v>27</v>
      </c>
    </row>
    <row r="358" spans="1:19" ht="15" customHeight="1" x14ac:dyDescent="0.25">
      <c r="A358" s="5" t="s">
        <v>523</v>
      </c>
      <c r="B358" s="5" t="s">
        <v>45</v>
      </c>
      <c r="C358" s="6">
        <v>122000000</v>
      </c>
      <c r="D358" s="7">
        <v>0</v>
      </c>
      <c r="E358" s="7">
        <v>0</v>
      </c>
      <c r="F358" s="7">
        <v>0</v>
      </c>
      <c r="G358" s="7">
        <v>0</v>
      </c>
      <c r="H358" s="7">
        <v>122000000</v>
      </c>
      <c r="I358" s="7">
        <v>0</v>
      </c>
      <c r="J358" s="7">
        <v>0</v>
      </c>
      <c r="K358" s="7">
        <v>-36445362</v>
      </c>
      <c r="L358" s="7">
        <v>-17000000</v>
      </c>
      <c r="M358" s="7">
        <v>-19445362</v>
      </c>
      <c r="N358" s="7">
        <v>0</v>
      </c>
      <c r="O358" s="8">
        <v>-19445362</v>
      </c>
      <c r="P358" s="7">
        <v>-29445362</v>
      </c>
      <c r="Q358" s="7">
        <v>10000000</v>
      </c>
      <c r="R358" s="7">
        <v>158445362</v>
      </c>
      <c r="S358" s="7" t="s">
        <v>46</v>
      </c>
    </row>
    <row r="359" spans="1:19" ht="15" customHeight="1" x14ac:dyDescent="0.25">
      <c r="A359" s="5" t="s">
        <v>524</v>
      </c>
      <c r="B359" s="5" t="s">
        <v>525</v>
      </c>
      <c r="C359" s="6">
        <v>0</v>
      </c>
      <c r="D359" s="7">
        <v>0</v>
      </c>
      <c r="E359" s="7">
        <v>0</v>
      </c>
      <c r="F359" s="7">
        <v>183856221.00999999</v>
      </c>
      <c r="G359" s="7">
        <v>0</v>
      </c>
      <c r="H359" s="7">
        <v>183856221.00999999</v>
      </c>
      <c r="I359" s="7">
        <v>0</v>
      </c>
      <c r="J359" s="7">
        <v>0</v>
      </c>
      <c r="K359" s="7">
        <v>0</v>
      </c>
      <c r="L359" s="7">
        <v>0</v>
      </c>
      <c r="M359" s="7">
        <v>0</v>
      </c>
      <c r="N359" s="7">
        <v>0</v>
      </c>
      <c r="O359" s="8">
        <v>0</v>
      </c>
      <c r="P359" s="7">
        <v>0</v>
      </c>
      <c r="Q359" s="7">
        <v>0</v>
      </c>
      <c r="R359" s="7">
        <v>183856221.00999999</v>
      </c>
      <c r="S359" s="7" t="s">
        <v>27</v>
      </c>
    </row>
    <row r="360" spans="1:19" ht="15" customHeight="1" x14ac:dyDescent="0.25">
      <c r="A360" s="5" t="s">
        <v>526</v>
      </c>
      <c r="B360" s="5" t="s">
        <v>527</v>
      </c>
      <c r="C360" s="6">
        <v>0</v>
      </c>
      <c r="D360" s="7">
        <v>0</v>
      </c>
      <c r="E360" s="7">
        <v>0</v>
      </c>
      <c r="F360" s="7">
        <v>183856221.00999999</v>
      </c>
      <c r="G360" s="7">
        <v>0</v>
      </c>
      <c r="H360" s="7">
        <v>183856221.00999999</v>
      </c>
      <c r="I360" s="7">
        <v>0</v>
      </c>
      <c r="J360" s="7">
        <v>0</v>
      </c>
      <c r="K360" s="7">
        <v>0</v>
      </c>
      <c r="L360" s="7">
        <v>0</v>
      </c>
      <c r="M360" s="7">
        <v>0</v>
      </c>
      <c r="N360" s="7">
        <v>0</v>
      </c>
      <c r="O360" s="8">
        <v>0</v>
      </c>
      <c r="P360" s="7">
        <v>0</v>
      </c>
      <c r="Q360" s="7">
        <v>0</v>
      </c>
      <c r="R360" s="7">
        <v>183856221.00999999</v>
      </c>
      <c r="S360" s="7" t="s">
        <v>27</v>
      </c>
    </row>
    <row r="361" spans="1:19" ht="15" customHeight="1" x14ac:dyDescent="0.25">
      <c r="A361" s="5" t="s">
        <v>528</v>
      </c>
      <c r="B361" s="5" t="s">
        <v>529</v>
      </c>
      <c r="C361" s="6">
        <v>0</v>
      </c>
      <c r="D361" s="7">
        <v>0</v>
      </c>
      <c r="E361" s="7">
        <v>0</v>
      </c>
      <c r="F361" s="7">
        <v>183856221.00999999</v>
      </c>
      <c r="G361" s="7">
        <v>0</v>
      </c>
      <c r="H361" s="7">
        <v>183856221.00999999</v>
      </c>
      <c r="I361" s="7">
        <v>0</v>
      </c>
      <c r="J361" s="7">
        <v>0</v>
      </c>
      <c r="K361" s="7">
        <v>0</v>
      </c>
      <c r="L361" s="7">
        <v>0</v>
      </c>
      <c r="M361" s="7">
        <v>0</v>
      </c>
      <c r="N361" s="7">
        <v>0</v>
      </c>
      <c r="O361" s="8">
        <v>0</v>
      </c>
      <c r="P361" s="7">
        <v>0</v>
      </c>
      <c r="Q361" s="7">
        <v>0</v>
      </c>
      <c r="R361" s="7">
        <v>183856221.00999999</v>
      </c>
      <c r="S361" s="7" t="s">
        <v>27</v>
      </c>
    </row>
    <row r="362" spans="1:19" ht="15" customHeight="1" x14ac:dyDescent="0.25">
      <c r="A362" s="5" t="s">
        <v>530</v>
      </c>
      <c r="B362" s="5" t="s">
        <v>531</v>
      </c>
      <c r="C362" s="6">
        <v>0</v>
      </c>
      <c r="D362" s="7">
        <v>0</v>
      </c>
      <c r="E362" s="7">
        <v>0</v>
      </c>
      <c r="F362" s="7">
        <v>183856221.00999999</v>
      </c>
      <c r="G362" s="7">
        <v>0</v>
      </c>
      <c r="H362" s="7">
        <v>183856221.00999999</v>
      </c>
      <c r="I362" s="7">
        <v>0</v>
      </c>
      <c r="J362" s="7">
        <v>0</v>
      </c>
      <c r="K362" s="7">
        <v>0</v>
      </c>
      <c r="L362" s="7">
        <v>0</v>
      </c>
      <c r="M362" s="7">
        <v>0</v>
      </c>
      <c r="N362" s="7">
        <v>0</v>
      </c>
      <c r="O362" s="8">
        <v>0</v>
      </c>
      <c r="P362" s="7">
        <v>0</v>
      </c>
      <c r="Q362" s="7">
        <v>0</v>
      </c>
      <c r="R362" s="7">
        <v>183856221.00999999</v>
      </c>
      <c r="S362" s="7" t="s">
        <v>27</v>
      </c>
    </row>
    <row r="363" spans="1:19" ht="15" customHeight="1" x14ac:dyDescent="0.25">
      <c r="A363" s="5" t="s">
        <v>532</v>
      </c>
      <c r="B363" s="5" t="s">
        <v>43</v>
      </c>
      <c r="C363" s="6">
        <v>0</v>
      </c>
      <c r="D363" s="7">
        <v>0</v>
      </c>
      <c r="E363" s="7">
        <v>0</v>
      </c>
      <c r="F363" s="7">
        <v>183856221.00999999</v>
      </c>
      <c r="G363" s="7">
        <v>0</v>
      </c>
      <c r="H363" s="7">
        <v>183856221.00999999</v>
      </c>
      <c r="I363" s="7">
        <v>0</v>
      </c>
      <c r="J363" s="7">
        <v>0</v>
      </c>
      <c r="K363" s="7">
        <v>0</v>
      </c>
      <c r="L363" s="7">
        <v>0</v>
      </c>
      <c r="M363" s="7">
        <v>0</v>
      </c>
      <c r="N363" s="7">
        <v>0</v>
      </c>
      <c r="O363" s="8">
        <v>0</v>
      </c>
      <c r="P363" s="7">
        <v>0</v>
      </c>
      <c r="Q363" s="7">
        <v>0</v>
      </c>
      <c r="R363" s="7">
        <v>183856221.00999999</v>
      </c>
      <c r="S363" s="7" t="s">
        <v>27</v>
      </c>
    </row>
    <row r="364" spans="1:19" ht="15" customHeight="1" x14ac:dyDescent="0.25">
      <c r="A364" s="5" t="s">
        <v>533</v>
      </c>
      <c r="B364" s="5" t="s">
        <v>45</v>
      </c>
      <c r="C364" s="6">
        <v>0</v>
      </c>
      <c r="D364" s="7">
        <v>0</v>
      </c>
      <c r="E364" s="7">
        <v>0</v>
      </c>
      <c r="F364" s="7">
        <v>183856221.00999999</v>
      </c>
      <c r="G364" s="7">
        <v>0</v>
      </c>
      <c r="H364" s="7">
        <v>183856221.00999999</v>
      </c>
      <c r="I364" s="7">
        <v>0</v>
      </c>
      <c r="J364" s="7">
        <v>0</v>
      </c>
      <c r="K364" s="7">
        <v>0</v>
      </c>
      <c r="L364" s="7">
        <v>0</v>
      </c>
      <c r="M364" s="7">
        <v>0</v>
      </c>
      <c r="N364" s="7">
        <v>0</v>
      </c>
      <c r="O364" s="8">
        <v>0</v>
      </c>
      <c r="P364" s="7">
        <v>0</v>
      </c>
      <c r="Q364" s="7">
        <v>0</v>
      </c>
      <c r="R364" s="7">
        <v>183856221.00999999</v>
      </c>
      <c r="S364" s="7" t="s">
        <v>46</v>
      </c>
    </row>
    <row r="365" spans="1:19" ht="15" customHeight="1" x14ac:dyDescent="0.25">
      <c r="A365" s="5" t="s">
        <v>534</v>
      </c>
      <c r="B365" s="5" t="s">
        <v>535</v>
      </c>
      <c r="C365" s="6">
        <v>0</v>
      </c>
      <c r="D365" s="7">
        <v>0</v>
      </c>
      <c r="E365" s="7">
        <v>0</v>
      </c>
      <c r="F365" s="7">
        <v>0</v>
      </c>
      <c r="G365" s="7">
        <v>0</v>
      </c>
      <c r="H365" s="7">
        <v>0</v>
      </c>
      <c r="I365" s="7">
        <v>0</v>
      </c>
      <c r="J365" s="7">
        <v>0</v>
      </c>
      <c r="K365" s="7">
        <v>0</v>
      </c>
      <c r="L365" s="7">
        <v>0</v>
      </c>
      <c r="M365" s="7">
        <v>0</v>
      </c>
      <c r="N365" s="7">
        <v>0</v>
      </c>
      <c r="O365" s="8">
        <v>0</v>
      </c>
      <c r="P365" s="7">
        <v>0</v>
      </c>
      <c r="Q365" s="7">
        <v>0</v>
      </c>
      <c r="R365" s="7">
        <v>0</v>
      </c>
      <c r="S365" s="7" t="s">
        <v>27</v>
      </c>
    </row>
    <row r="366" spans="1:19" ht="15" customHeight="1" x14ac:dyDescent="0.25">
      <c r="A366" s="5" t="s">
        <v>536</v>
      </c>
      <c r="B366" s="5" t="s">
        <v>537</v>
      </c>
      <c r="C366" s="6">
        <v>0</v>
      </c>
      <c r="D366" s="7">
        <v>0</v>
      </c>
      <c r="E366" s="7">
        <v>0</v>
      </c>
      <c r="F366" s="7">
        <v>0</v>
      </c>
      <c r="G366" s="7">
        <v>0</v>
      </c>
      <c r="H366" s="7">
        <v>0</v>
      </c>
      <c r="I366" s="7">
        <v>0</v>
      </c>
      <c r="J366" s="7">
        <v>0</v>
      </c>
      <c r="K366" s="7">
        <v>0</v>
      </c>
      <c r="L366" s="7">
        <v>0</v>
      </c>
      <c r="M366" s="7">
        <v>0</v>
      </c>
      <c r="N366" s="7">
        <v>0</v>
      </c>
      <c r="O366" s="8">
        <v>0</v>
      </c>
      <c r="P366" s="7">
        <v>0</v>
      </c>
      <c r="Q366" s="7">
        <v>0</v>
      </c>
      <c r="R366" s="7">
        <v>0</v>
      </c>
      <c r="S366" s="7" t="s">
        <v>27</v>
      </c>
    </row>
    <row r="367" spans="1:19" ht="15" customHeight="1" x14ac:dyDescent="0.25">
      <c r="A367" s="5" t="s">
        <v>538</v>
      </c>
      <c r="B367" s="5" t="s">
        <v>43</v>
      </c>
      <c r="C367" s="6">
        <v>0</v>
      </c>
      <c r="D367" s="7">
        <v>0</v>
      </c>
      <c r="E367" s="7">
        <v>0</v>
      </c>
      <c r="F367" s="7">
        <v>0</v>
      </c>
      <c r="G367" s="7">
        <v>0</v>
      </c>
      <c r="H367" s="7">
        <v>0</v>
      </c>
      <c r="I367" s="7">
        <v>0</v>
      </c>
      <c r="J367" s="7">
        <v>0</v>
      </c>
      <c r="K367" s="7">
        <v>0</v>
      </c>
      <c r="L367" s="7">
        <v>0</v>
      </c>
      <c r="M367" s="7">
        <v>0</v>
      </c>
      <c r="N367" s="7">
        <v>0</v>
      </c>
      <c r="O367" s="8">
        <v>0</v>
      </c>
      <c r="P367" s="7">
        <v>0</v>
      </c>
      <c r="Q367" s="7">
        <v>0</v>
      </c>
      <c r="R367" s="7">
        <v>0</v>
      </c>
      <c r="S367" s="7" t="s">
        <v>27</v>
      </c>
    </row>
    <row r="368" spans="1:19" ht="15" customHeight="1" x14ac:dyDescent="0.25">
      <c r="A368" s="5" t="s">
        <v>539</v>
      </c>
      <c r="B368" s="5" t="s">
        <v>45</v>
      </c>
      <c r="C368" s="6">
        <v>0</v>
      </c>
      <c r="D368" s="7">
        <v>0</v>
      </c>
      <c r="E368" s="7">
        <v>0</v>
      </c>
      <c r="F368" s="7">
        <v>0</v>
      </c>
      <c r="G368" s="7">
        <v>0</v>
      </c>
      <c r="H368" s="7">
        <v>0</v>
      </c>
      <c r="I368" s="7">
        <v>0</v>
      </c>
      <c r="J368" s="7">
        <v>0</v>
      </c>
      <c r="K368" s="7">
        <v>0</v>
      </c>
      <c r="L368" s="7">
        <v>0</v>
      </c>
      <c r="M368" s="7">
        <v>0</v>
      </c>
      <c r="N368" s="7">
        <v>0</v>
      </c>
      <c r="O368" s="8">
        <v>0</v>
      </c>
      <c r="P368" s="7">
        <v>0</v>
      </c>
      <c r="Q368" s="7">
        <v>0</v>
      </c>
      <c r="R368" s="7">
        <v>0</v>
      </c>
      <c r="S368" s="7" t="s">
        <v>46</v>
      </c>
    </row>
    <row r="369" spans="1:19" ht="15" customHeight="1" x14ac:dyDescent="0.25">
      <c r="A369" s="5" t="s">
        <v>540</v>
      </c>
      <c r="B369" s="5" t="s">
        <v>541</v>
      </c>
      <c r="C369" s="6">
        <v>0</v>
      </c>
      <c r="D369" s="7">
        <v>0</v>
      </c>
      <c r="E369" s="7">
        <v>0</v>
      </c>
      <c r="F369" s="7">
        <v>0</v>
      </c>
      <c r="G369" s="7">
        <v>0</v>
      </c>
      <c r="H369" s="7">
        <v>0</v>
      </c>
      <c r="I369" s="7">
        <v>0</v>
      </c>
      <c r="J369" s="7">
        <v>0</v>
      </c>
      <c r="K369" s="7">
        <v>0</v>
      </c>
      <c r="L369" s="7">
        <v>0</v>
      </c>
      <c r="M369" s="7">
        <v>0</v>
      </c>
      <c r="N369" s="7">
        <v>0</v>
      </c>
      <c r="O369" s="8">
        <v>0</v>
      </c>
      <c r="P369" s="7">
        <v>0</v>
      </c>
      <c r="Q369" s="7">
        <v>0</v>
      </c>
      <c r="R369" s="7">
        <v>0</v>
      </c>
      <c r="S369" s="7" t="s">
        <v>27</v>
      </c>
    </row>
    <row r="370" spans="1:19" ht="15" customHeight="1" x14ac:dyDescent="0.25">
      <c r="A370" s="5" t="s">
        <v>542</v>
      </c>
      <c r="B370" s="5" t="s">
        <v>543</v>
      </c>
      <c r="C370" s="6">
        <v>0</v>
      </c>
      <c r="D370" s="7">
        <v>0</v>
      </c>
      <c r="E370" s="7">
        <v>0</v>
      </c>
      <c r="F370" s="7">
        <v>0</v>
      </c>
      <c r="G370" s="7">
        <v>0</v>
      </c>
      <c r="H370" s="7">
        <v>0</v>
      </c>
      <c r="I370" s="7">
        <v>0</v>
      </c>
      <c r="J370" s="7">
        <v>0</v>
      </c>
      <c r="K370" s="7">
        <v>0</v>
      </c>
      <c r="L370" s="7">
        <v>0</v>
      </c>
      <c r="M370" s="7">
        <v>0</v>
      </c>
      <c r="N370" s="7">
        <v>0</v>
      </c>
      <c r="O370" s="8">
        <v>0</v>
      </c>
      <c r="P370" s="7">
        <v>0</v>
      </c>
      <c r="Q370" s="7">
        <v>0</v>
      </c>
      <c r="R370" s="7">
        <v>0</v>
      </c>
      <c r="S370" s="7" t="s">
        <v>27</v>
      </c>
    </row>
    <row r="371" spans="1:19" ht="15" customHeight="1" x14ac:dyDescent="0.25">
      <c r="A371" s="5" t="s">
        <v>544</v>
      </c>
      <c r="B371" s="5" t="s">
        <v>43</v>
      </c>
      <c r="C371" s="6">
        <v>0</v>
      </c>
      <c r="D371" s="7">
        <v>0</v>
      </c>
      <c r="E371" s="7">
        <v>0</v>
      </c>
      <c r="F371" s="7">
        <v>0</v>
      </c>
      <c r="G371" s="7">
        <v>0</v>
      </c>
      <c r="H371" s="7">
        <v>0</v>
      </c>
      <c r="I371" s="7">
        <v>0</v>
      </c>
      <c r="J371" s="7">
        <v>0</v>
      </c>
      <c r="K371" s="7">
        <v>0</v>
      </c>
      <c r="L371" s="7">
        <v>0</v>
      </c>
      <c r="M371" s="7">
        <v>0</v>
      </c>
      <c r="N371" s="7">
        <v>0</v>
      </c>
      <c r="O371" s="8">
        <v>0</v>
      </c>
      <c r="P371" s="7">
        <v>0</v>
      </c>
      <c r="Q371" s="7">
        <v>0</v>
      </c>
      <c r="R371" s="7">
        <v>0</v>
      </c>
      <c r="S371" s="7" t="s">
        <v>27</v>
      </c>
    </row>
    <row r="372" spans="1:19" ht="15" customHeight="1" x14ac:dyDescent="0.25">
      <c r="A372" s="5" t="s">
        <v>545</v>
      </c>
      <c r="B372" s="5" t="s">
        <v>45</v>
      </c>
      <c r="C372" s="6">
        <v>0</v>
      </c>
      <c r="D372" s="7">
        <v>0</v>
      </c>
      <c r="E372" s="7">
        <v>0</v>
      </c>
      <c r="F372" s="7">
        <v>0</v>
      </c>
      <c r="G372" s="7">
        <v>0</v>
      </c>
      <c r="H372" s="7">
        <v>0</v>
      </c>
      <c r="I372" s="7">
        <v>0</v>
      </c>
      <c r="J372" s="7">
        <v>0</v>
      </c>
      <c r="K372" s="7">
        <v>0</v>
      </c>
      <c r="L372" s="7">
        <v>0</v>
      </c>
      <c r="M372" s="7">
        <v>0</v>
      </c>
      <c r="N372" s="7">
        <v>0</v>
      </c>
      <c r="O372" s="8">
        <v>0</v>
      </c>
      <c r="P372" s="7">
        <v>0</v>
      </c>
      <c r="Q372" s="7">
        <v>0</v>
      </c>
      <c r="R372" s="7">
        <v>0</v>
      </c>
      <c r="S372" s="7" t="s">
        <v>46</v>
      </c>
    </row>
    <row r="373" spans="1:19" ht="15" customHeight="1" x14ac:dyDescent="0.25">
      <c r="A373" s="5" t="s">
        <v>546</v>
      </c>
      <c r="B373" s="5" t="s">
        <v>547</v>
      </c>
      <c r="C373" s="6">
        <v>250586511</v>
      </c>
      <c r="D373" s="7">
        <v>0</v>
      </c>
      <c r="E373" s="7">
        <v>0</v>
      </c>
      <c r="F373" s="7">
        <v>409726952</v>
      </c>
      <c r="G373" s="7">
        <v>0</v>
      </c>
      <c r="H373" s="7">
        <v>660313463</v>
      </c>
      <c r="I373" s="7">
        <v>0</v>
      </c>
      <c r="J373" s="7">
        <v>0</v>
      </c>
      <c r="K373" s="7">
        <v>17294987</v>
      </c>
      <c r="L373" s="7">
        <v>-3459624</v>
      </c>
      <c r="M373" s="7">
        <v>20754611</v>
      </c>
      <c r="N373" s="7">
        <v>-1459124</v>
      </c>
      <c r="O373" s="8">
        <v>22213735</v>
      </c>
      <c r="P373" s="7">
        <v>-10400</v>
      </c>
      <c r="Q373" s="7">
        <v>22224135</v>
      </c>
      <c r="R373" s="7">
        <v>643018476</v>
      </c>
      <c r="S373" s="7" t="s">
        <v>27</v>
      </c>
    </row>
    <row r="374" spans="1:19" ht="15" customHeight="1" x14ac:dyDescent="0.25">
      <c r="A374" s="5" t="s">
        <v>548</v>
      </c>
      <c r="B374" s="5" t="s">
        <v>549</v>
      </c>
      <c r="C374" s="6">
        <v>138586511</v>
      </c>
      <c r="D374" s="7">
        <v>0</v>
      </c>
      <c r="E374" s="7">
        <v>0</v>
      </c>
      <c r="F374" s="7">
        <v>409726952</v>
      </c>
      <c r="G374" s="7">
        <v>0</v>
      </c>
      <c r="H374" s="7">
        <v>548313463</v>
      </c>
      <c r="I374" s="7">
        <v>0</v>
      </c>
      <c r="J374" s="7">
        <v>0</v>
      </c>
      <c r="K374" s="7">
        <v>-1419224</v>
      </c>
      <c r="L374" s="7">
        <v>-3459624</v>
      </c>
      <c r="M374" s="7">
        <v>2040400</v>
      </c>
      <c r="N374" s="7">
        <v>-1459124</v>
      </c>
      <c r="O374" s="8">
        <v>3499524</v>
      </c>
      <c r="P374" s="7">
        <v>-10400</v>
      </c>
      <c r="Q374" s="7">
        <v>3509924</v>
      </c>
      <c r="R374" s="7">
        <v>549732687</v>
      </c>
      <c r="S374" s="7" t="s">
        <v>27</v>
      </c>
    </row>
    <row r="375" spans="1:19" ht="15" customHeight="1" x14ac:dyDescent="0.25">
      <c r="A375" s="5" t="s">
        <v>550</v>
      </c>
      <c r="B375" s="5" t="s">
        <v>551</v>
      </c>
      <c r="C375" s="6">
        <v>0</v>
      </c>
      <c r="D375" s="7">
        <v>0</v>
      </c>
      <c r="E375" s="7">
        <v>0</v>
      </c>
      <c r="F375" s="7">
        <v>0</v>
      </c>
      <c r="G375" s="7">
        <v>0</v>
      </c>
      <c r="H375" s="7">
        <v>0</v>
      </c>
      <c r="I375" s="7">
        <v>0</v>
      </c>
      <c r="J375" s="7">
        <v>0</v>
      </c>
      <c r="K375" s="7">
        <v>0</v>
      </c>
      <c r="L375" s="7">
        <v>0</v>
      </c>
      <c r="M375" s="7">
        <v>0</v>
      </c>
      <c r="N375" s="7">
        <v>0</v>
      </c>
      <c r="O375" s="8">
        <v>0</v>
      </c>
      <c r="P375" s="7">
        <v>0</v>
      </c>
      <c r="Q375" s="7">
        <v>0</v>
      </c>
      <c r="R375" s="7">
        <v>0</v>
      </c>
      <c r="S375" s="7" t="s">
        <v>27</v>
      </c>
    </row>
    <row r="376" spans="1:19" ht="15" customHeight="1" x14ac:dyDescent="0.25">
      <c r="A376" s="5" t="s">
        <v>552</v>
      </c>
      <c r="B376" s="5" t="s">
        <v>553</v>
      </c>
      <c r="C376" s="6">
        <v>0</v>
      </c>
      <c r="D376" s="7">
        <v>0</v>
      </c>
      <c r="E376" s="7">
        <v>0</v>
      </c>
      <c r="F376" s="7">
        <v>0</v>
      </c>
      <c r="G376" s="7">
        <v>0</v>
      </c>
      <c r="H376" s="7">
        <v>0</v>
      </c>
      <c r="I376" s="7">
        <v>0</v>
      </c>
      <c r="J376" s="7">
        <v>0</v>
      </c>
      <c r="K376" s="7">
        <v>0</v>
      </c>
      <c r="L376" s="7">
        <v>0</v>
      </c>
      <c r="M376" s="7">
        <v>0</v>
      </c>
      <c r="N376" s="7">
        <v>0</v>
      </c>
      <c r="O376" s="8">
        <v>0</v>
      </c>
      <c r="P376" s="7">
        <v>0</v>
      </c>
      <c r="Q376" s="7">
        <v>0</v>
      </c>
      <c r="R376" s="7">
        <v>0</v>
      </c>
      <c r="S376" s="7" t="s">
        <v>27</v>
      </c>
    </row>
    <row r="377" spans="1:19" ht="15" customHeight="1" x14ac:dyDescent="0.25">
      <c r="A377" s="5" t="s">
        <v>554</v>
      </c>
      <c r="B377" s="5" t="s">
        <v>43</v>
      </c>
      <c r="C377" s="6">
        <v>0</v>
      </c>
      <c r="D377" s="7">
        <v>0</v>
      </c>
      <c r="E377" s="7">
        <v>0</v>
      </c>
      <c r="F377" s="7">
        <v>0</v>
      </c>
      <c r="G377" s="7">
        <v>0</v>
      </c>
      <c r="H377" s="7">
        <v>0</v>
      </c>
      <c r="I377" s="7">
        <v>0</v>
      </c>
      <c r="J377" s="7">
        <v>0</v>
      </c>
      <c r="K377" s="7">
        <v>0</v>
      </c>
      <c r="L377" s="7">
        <v>0</v>
      </c>
      <c r="M377" s="7">
        <v>0</v>
      </c>
      <c r="N377" s="7">
        <v>0</v>
      </c>
      <c r="O377" s="8">
        <v>0</v>
      </c>
      <c r="P377" s="7">
        <v>0</v>
      </c>
      <c r="Q377" s="7">
        <v>0</v>
      </c>
      <c r="R377" s="7">
        <v>0</v>
      </c>
      <c r="S377" s="7" t="s">
        <v>27</v>
      </c>
    </row>
    <row r="378" spans="1:19" ht="15" customHeight="1" x14ac:dyDescent="0.25">
      <c r="A378" s="5" t="s">
        <v>555</v>
      </c>
      <c r="B378" s="5" t="s">
        <v>45</v>
      </c>
      <c r="C378" s="6">
        <v>0</v>
      </c>
      <c r="D378" s="7">
        <v>0</v>
      </c>
      <c r="E378" s="7">
        <v>0</v>
      </c>
      <c r="F378" s="7">
        <v>0</v>
      </c>
      <c r="G378" s="7">
        <v>0</v>
      </c>
      <c r="H378" s="7">
        <v>0</v>
      </c>
      <c r="I378" s="7">
        <v>0</v>
      </c>
      <c r="J378" s="7">
        <v>0</v>
      </c>
      <c r="K378" s="7">
        <v>0</v>
      </c>
      <c r="L378" s="7">
        <v>0</v>
      </c>
      <c r="M378" s="7">
        <v>0</v>
      </c>
      <c r="N378" s="7">
        <v>0</v>
      </c>
      <c r="O378" s="8">
        <v>0</v>
      </c>
      <c r="P378" s="7">
        <v>0</v>
      </c>
      <c r="Q378" s="7">
        <v>0</v>
      </c>
      <c r="R378" s="7">
        <v>0</v>
      </c>
      <c r="S378" s="7" t="s">
        <v>46</v>
      </c>
    </row>
    <row r="379" spans="1:19" ht="15" customHeight="1" x14ac:dyDescent="0.25">
      <c r="A379" s="5" t="s">
        <v>556</v>
      </c>
      <c r="B379" s="5" t="s">
        <v>557</v>
      </c>
      <c r="C379" s="6">
        <v>110000000</v>
      </c>
      <c r="D379" s="7">
        <v>0</v>
      </c>
      <c r="E379" s="7">
        <v>0</v>
      </c>
      <c r="F379" s="7">
        <v>409726952</v>
      </c>
      <c r="G379" s="7">
        <v>0</v>
      </c>
      <c r="H379" s="7">
        <v>519726952</v>
      </c>
      <c r="I379" s="7">
        <v>0</v>
      </c>
      <c r="J379" s="7">
        <v>0</v>
      </c>
      <c r="K379" s="7">
        <v>0</v>
      </c>
      <c r="L379" s="7">
        <v>-3459624</v>
      </c>
      <c r="M379" s="7">
        <v>3459624</v>
      </c>
      <c r="N379" s="7">
        <v>0</v>
      </c>
      <c r="O379" s="8">
        <v>3459624</v>
      </c>
      <c r="P379" s="7">
        <v>0</v>
      </c>
      <c r="Q379" s="7">
        <v>3459624</v>
      </c>
      <c r="R379" s="7">
        <v>519726952</v>
      </c>
      <c r="S379" s="7" t="s">
        <v>27</v>
      </c>
    </row>
    <row r="380" spans="1:19" ht="15" customHeight="1" x14ac:dyDescent="0.25">
      <c r="A380" s="5" t="s">
        <v>558</v>
      </c>
      <c r="B380" s="5" t="s">
        <v>559</v>
      </c>
      <c r="C380" s="6">
        <v>78000000</v>
      </c>
      <c r="D380" s="7">
        <v>0</v>
      </c>
      <c r="E380" s="7">
        <v>0</v>
      </c>
      <c r="F380" s="7">
        <v>309726952</v>
      </c>
      <c r="G380" s="7">
        <v>0</v>
      </c>
      <c r="H380" s="7">
        <v>387726952</v>
      </c>
      <c r="I380" s="7">
        <v>0</v>
      </c>
      <c r="J380" s="7">
        <v>0</v>
      </c>
      <c r="K380" s="7">
        <v>0</v>
      </c>
      <c r="L380" s="7">
        <v>-3459624</v>
      </c>
      <c r="M380" s="7">
        <v>3459624</v>
      </c>
      <c r="N380" s="7">
        <v>0</v>
      </c>
      <c r="O380" s="8">
        <v>3459624</v>
      </c>
      <c r="P380" s="7">
        <v>0</v>
      </c>
      <c r="Q380" s="7">
        <v>3459624</v>
      </c>
      <c r="R380" s="7">
        <v>387726952</v>
      </c>
      <c r="S380" s="7" t="s">
        <v>27</v>
      </c>
    </row>
    <row r="381" spans="1:19" ht="15" customHeight="1" x14ac:dyDescent="0.25">
      <c r="A381" s="5" t="s">
        <v>560</v>
      </c>
      <c r="B381" s="5" t="s">
        <v>43</v>
      </c>
      <c r="C381" s="6">
        <v>78000000</v>
      </c>
      <c r="D381" s="7">
        <v>0</v>
      </c>
      <c r="E381" s="7">
        <v>0</v>
      </c>
      <c r="F381" s="7">
        <v>309726952</v>
      </c>
      <c r="G381" s="7">
        <v>0</v>
      </c>
      <c r="H381" s="7">
        <v>387726952</v>
      </c>
      <c r="I381" s="7">
        <v>0</v>
      </c>
      <c r="J381" s="7">
        <v>0</v>
      </c>
      <c r="K381" s="7">
        <v>0</v>
      </c>
      <c r="L381" s="7">
        <v>-3459624</v>
      </c>
      <c r="M381" s="7">
        <v>3459624</v>
      </c>
      <c r="N381" s="7">
        <v>0</v>
      </c>
      <c r="O381" s="8">
        <v>3459624</v>
      </c>
      <c r="P381" s="7">
        <v>0</v>
      </c>
      <c r="Q381" s="7">
        <v>3459624</v>
      </c>
      <c r="R381" s="7">
        <v>387726952</v>
      </c>
      <c r="S381" s="7" t="s">
        <v>27</v>
      </c>
    </row>
    <row r="382" spans="1:19" ht="15" customHeight="1" x14ac:dyDescent="0.25">
      <c r="A382" s="5" t="s">
        <v>561</v>
      </c>
      <c r="B382" s="5" t="s">
        <v>162</v>
      </c>
      <c r="C382" s="6">
        <v>78000000</v>
      </c>
      <c r="D382" s="7">
        <v>0</v>
      </c>
      <c r="E382" s="7">
        <v>0</v>
      </c>
      <c r="F382" s="7">
        <v>309726952</v>
      </c>
      <c r="G382" s="7">
        <v>0</v>
      </c>
      <c r="H382" s="7">
        <v>387726952</v>
      </c>
      <c r="I382" s="7">
        <v>0</v>
      </c>
      <c r="J382" s="7">
        <v>0</v>
      </c>
      <c r="K382" s="7">
        <v>0</v>
      </c>
      <c r="L382" s="7">
        <v>-3459624</v>
      </c>
      <c r="M382" s="7">
        <v>3459624</v>
      </c>
      <c r="N382" s="7">
        <v>0</v>
      </c>
      <c r="O382" s="8">
        <v>3459624</v>
      </c>
      <c r="P382" s="7">
        <v>0</v>
      </c>
      <c r="Q382" s="7">
        <v>3459624</v>
      </c>
      <c r="R382" s="7">
        <v>387726952</v>
      </c>
      <c r="S382" s="7" t="s">
        <v>46</v>
      </c>
    </row>
    <row r="383" spans="1:19" ht="15" customHeight="1" x14ac:dyDescent="0.25">
      <c r="A383" s="5" t="s">
        <v>562</v>
      </c>
      <c r="B383" s="5" t="s">
        <v>563</v>
      </c>
      <c r="C383" s="6">
        <v>32000000</v>
      </c>
      <c r="D383" s="7">
        <v>0</v>
      </c>
      <c r="E383" s="7">
        <v>0</v>
      </c>
      <c r="F383" s="7">
        <v>100000000</v>
      </c>
      <c r="G383" s="7">
        <v>0</v>
      </c>
      <c r="H383" s="7">
        <v>132000000</v>
      </c>
      <c r="I383" s="7">
        <v>0</v>
      </c>
      <c r="J383" s="7">
        <v>0</v>
      </c>
      <c r="K383" s="7">
        <v>0</v>
      </c>
      <c r="L383" s="7">
        <v>0</v>
      </c>
      <c r="M383" s="7">
        <v>0</v>
      </c>
      <c r="N383" s="7">
        <v>0</v>
      </c>
      <c r="O383" s="8">
        <v>0</v>
      </c>
      <c r="P383" s="7">
        <v>0</v>
      </c>
      <c r="Q383" s="7">
        <v>0</v>
      </c>
      <c r="R383" s="7">
        <v>132000000</v>
      </c>
      <c r="S383" s="7" t="s">
        <v>27</v>
      </c>
    </row>
    <row r="384" spans="1:19" ht="15" customHeight="1" x14ac:dyDescent="0.25">
      <c r="A384" s="5" t="s">
        <v>564</v>
      </c>
      <c r="B384" s="5" t="s">
        <v>43</v>
      </c>
      <c r="C384" s="6">
        <v>32000000</v>
      </c>
      <c r="D384" s="7">
        <v>0</v>
      </c>
      <c r="E384" s="7">
        <v>0</v>
      </c>
      <c r="F384" s="7">
        <v>100000000</v>
      </c>
      <c r="G384" s="7">
        <v>0</v>
      </c>
      <c r="H384" s="7">
        <v>132000000</v>
      </c>
      <c r="I384" s="7">
        <v>0</v>
      </c>
      <c r="J384" s="7">
        <v>0</v>
      </c>
      <c r="K384" s="7">
        <v>0</v>
      </c>
      <c r="L384" s="7">
        <v>0</v>
      </c>
      <c r="M384" s="7">
        <v>0</v>
      </c>
      <c r="N384" s="7">
        <v>0</v>
      </c>
      <c r="O384" s="8">
        <v>0</v>
      </c>
      <c r="P384" s="7">
        <v>0</v>
      </c>
      <c r="Q384" s="7">
        <v>0</v>
      </c>
      <c r="R384" s="7">
        <v>132000000</v>
      </c>
      <c r="S384" s="7" t="s">
        <v>27</v>
      </c>
    </row>
    <row r="385" spans="1:19" ht="15" customHeight="1" x14ac:dyDescent="0.25">
      <c r="A385" s="5" t="s">
        <v>565</v>
      </c>
      <c r="B385" s="5" t="s">
        <v>167</v>
      </c>
      <c r="C385" s="6">
        <v>32000000</v>
      </c>
      <c r="D385" s="7">
        <v>0</v>
      </c>
      <c r="E385" s="7">
        <v>0</v>
      </c>
      <c r="F385" s="7">
        <v>100000000</v>
      </c>
      <c r="G385" s="7">
        <v>0</v>
      </c>
      <c r="H385" s="7">
        <v>132000000</v>
      </c>
      <c r="I385" s="7">
        <v>0</v>
      </c>
      <c r="J385" s="7">
        <v>0</v>
      </c>
      <c r="K385" s="7">
        <v>0</v>
      </c>
      <c r="L385" s="7">
        <v>0</v>
      </c>
      <c r="M385" s="7">
        <v>0</v>
      </c>
      <c r="N385" s="7">
        <v>0</v>
      </c>
      <c r="O385" s="8">
        <v>0</v>
      </c>
      <c r="P385" s="7">
        <v>0</v>
      </c>
      <c r="Q385" s="7">
        <v>0</v>
      </c>
      <c r="R385" s="7">
        <v>132000000</v>
      </c>
      <c r="S385" s="7" t="s">
        <v>46</v>
      </c>
    </row>
    <row r="386" spans="1:19" ht="15" customHeight="1" x14ac:dyDescent="0.25">
      <c r="A386" s="5" t="s">
        <v>566</v>
      </c>
      <c r="B386" s="5" t="s">
        <v>567</v>
      </c>
      <c r="C386" s="6">
        <v>5586511</v>
      </c>
      <c r="D386" s="7">
        <v>0</v>
      </c>
      <c r="E386" s="7">
        <v>0</v>
      </c>
      <c r="F386" s="7">
        <v>0</v>
      </c>
      <c r="G386" s="7">
        <v>0</v>
      </c>
      <c r="H386" s="7">
        <v>5586511</v>
      </c>
      <c r="I386" s="7">
        <v>0</v>
      </c>
      <c r="J386" s="7">
        <v>0</v>
      </c>
      <c r="K386" s="7">
        <v>-1419224</v>
      </c>
      <c r="L386" s="7">
        <v>0</v>
      </c>
      <c r="M386" s="7">
        <v>-1419224</v>
      </c>
      <c r="N386" s="7">
        <v>-1459124</v>
      </c>
      <c r="O386" s="8">
        <v>39900</v>
      </c>
      <c r="P386" s="7">
        <v>-10400</v>
      </c>
      <c r="Q386" s="7">
        <v>50300</v>
      </c>
      <c r="R386" s="7">
        <v>7005735</v>
      </c>
      <c r="S386" s="7" t="s">
        <v>27</v>
      </c>
    </row>
    <row r="387" spans="1:19" ht="15" customHeight="1" x14ac:dyDescent="0.25">
      <c r="A387" s="5" t="s">
        <v>568</v>
      </c>
      <c r="B387" s="5" t="s">
        <v>569</v>
      </c>
      <c r="C387" s="6">
        <v>5586511</v>
      </c>
      <c r="D387" s="7">
        <v>0</v>
      </c>
      <c r="E387" s="7">
        <v>0</v>
      </c>
      <c r="F387" s="7">
        <v>0</v>
      </c>
      <c r="G387" s="7">
        <v>0</v>
      </c>
      <c r="H387" s="7">
        <v>5586511</v>
      </c>
      <c r="I387" s="7">
        <v>0</v>
      </c>
      <c r="J387" s="7">
        <v>0</v>
      </c>
      <c r="K387" s="7">
        <v>-1419224</v>
      </c>
      <c r="L387" s="7">
        <v>0</v>
      </c>
      <c r="M387" s="7">
        <v>-1419224</v>
      </c>
      <c r="N387" s="7">
        <v>-1459124</v>
      </c>
      <c r="O387" s="8">
        <v>39900</v>
      </c>
      <c r="P387" s="7">
        <v>-10400</v>
      </c>
      <c r="Q387" s="7">
        <v>50300</v>
      </c>
      <c r="R387" s="7">
        <v>7005735</v>
      </c>
      <c r="S387" s="7" t="s">
        <v>27</v>
      </c>
    </row>
    <row r="388" spans="1:19" ht="15" customHeight="1" x14ac:dyDescent="0.25">
      <c r="A388" s="5" t="s">
        <v>570</v>
      </c>
      <c r="B388" s="5" t="s">
        <v>43</v>
      </c>
      <c r="C388" s="6">
        <v>5586511</v>
      </c>
      <c r="D388" s="7">
        <v>0</v>
      </c>
      <c r="E388" s="7">
        <v>0</v>
      </c>
      <c r="F388" s="7">
        <v>0</v>
      </c>
      <c r="G388" s="7">
        <v>0</v>
      </c>
      <c r="H388" s="7">
        <v>5586511</v>
      </c>
      <c r="I388" s="7">
        <v>0</v>
      </c>
      <c r="J388" s="7">
        <v>0</v>
      </c>
      <c r="K388" s="7">
        <v>-1419224</v>
      </c>
      <c r="L388" s="7">
        <v>0</v>
      </c>
      <c r="M388" s="7">
        <v>-1419224</v>
      </c>
      <c r="N388" s="7">
        <v>-1459124</v>
      </c>
      <c r="O388" s="8">
        <v>39900</v>
      </c>
      <c r="P388" s="7">
        <v>-10400</v>
      </c>
      <c r="Q388" s="7">
        <v>50300</v>
      </c>
      <c r="R388" s="7">
        <v>7005735</v>
      </c>
      <c r="S388" s="7" t="s">
        <v>27</v>
      </c>
    </row>
    <row r="389" spans="1:19" ht="15" customHeight="1" x14ac:dyDescent="0.25">
      <c r="A389" s="5" t="s">
        <v>571</v>
      </c>
      <c r="B389" s="5" t="s">
        <v>45</v>
      </c>
      <c r="C389" s="6">
        <v>5586511</v>
      </c>
      <c r="D389" s="7">
        <v>0</v>
      </c>
      <c r="E389" s="7">
        <v>0</v>
      </c>
      <c r="F389" s="7">
        <v>0</v>
      </c>
      <c r="G389" s="7">
        <v>0</v>
      </c>
      <c r="H389" s="7">
        <v>5586511</v>
      </c>
      <c r="I389" s="7">
        <v>0</v>
      </c>
      <c r="J389" s="7">
        <v>0</v>
      </c>
      <c r="K389" s="7">
        <v>-1419224</v>
      </c>
      <c r="L389" s="7">
        <v>0</v>
      </c>
      <c r="M389" s="7">
        <v>-1419224</v>
      </c>
      <c r="N389" s="7">
        <v>-1459124</v>
      </c>
      <c r="O389" s="8">
        <v>39900</v>
      </c>
      <c r="P389" s="7">
        <v>-10400</v>
      </c>
      <c r="Q389" s="7">
        <v>50300</v>
      </c>
      <c r="R389" s="7">
        <v>7005735</v>
      </c>
      <c r="S389" s="7" t="s">
        <v>46</v>
      </c>
    </row>
    <row r="390" spans="1:19" ht="15" customHeight="1" x14ac:dyDescent="0.25">
      <c r="A390" s="5" t="s">
        <v>572</v>
      </c>
      <c r="B390" s="5" t="s">
        <v>573</v>
      </c>
      <c r="C390" s="6">
        <v>23000000</v>
      </c>
      <c r="D390" s="7">
        <v>0</v>
      </c>
      <c r="E390" s="7">
        <v>0</v>
      </c>
      <c r="F390" s="7">
        <v>0</v>
      </c>
      <c r="G390" s="7">
        <v>0</v>
      </c>
      <c r="H390" s="7">
        <v>23000000</v>
      </c>
      <c r="I390" s="7">
        <v>0</v>
      </c>
      <c r="J390" s="7">
        <v>0</v>
      </c>
      <c r="K390" s="7">
        <v>0</v>
      </c>
      <c r="L390" s="7">
        <v>0</v>
      </c>
      <c r="M390" s="7">
        <v>0</v>
      </c>
      <c r="N390" s="7">
        <v>0</v>
      </c>
      <c r="O390" s="8">
        <v>0</v>
      </c>
      <c r="P390" s="7">
        <v>0</v>
      </c>
      <c r="Q390" s="7">
        <v>0</v>
      </c>
      <c r="R390" s="7">
        <v>23000000</v>
      </c>
      <c r="S390" s="7" t="s">
        <v>27</v>
      </c>
    </row>
    <row r="391" spans="1:19" ht="15" customHeight="1" x14ac:dyDescent="0.25">
      <c r="A391" s="5" t="s">
        <v>574</v>
      </c>
      <c r="B391" s="5" t="s">
        <v>575</v>
      </c>
      <c r="C391" s="6">
        <v>23000000</v>
      </c>
      <c r="D391" s="7">
        <v>0</v>
      </c>
      <c r="E391" s="7">
        <v>0</v>
      </c>
      <c r="F391" s="7">
        <v>0</v>
      </c>
      <c r="G391" s="7">
        <v>0</v>
      </c>
      <c r="H391" s="7">
        <v>23000000</v>
      </c>
      <c r="I391" s="7">
        <v>0</v>
      </c>
      <c r="J391" s="7">
        <v>0</v>
      </c>
      <c r="K391" s="7">
        <v>0</v>
      </c>
      <c r="L391" s="7">
        <v>0</v>
      </c>
      <c r="M391" s="7">
        <v>0</v>
      </c>
      <c r="N391" s="7">
        <v>0</v>
      </c>
      <c r="O391" s="8">
        <v>0</v>
      </c>
      <c r="P391" s="7">
        <v>0</v>
      </c>
      <c r="Q391" s="7">
        <v>0</v>
      </c>
      <c r="R391" s="7">
        <v>23000000</v>
      </c>
      <c r="S391" s="7" t="s">
        <v>27</v>
      </c>
    </row>
    <row r="392" spans="1:19" ht="15" customHeight="1" x14ac:dyDescent="0.25">
      <c r="A392" s="5" t="s">
        <v>576</v>
      </c>
      <c r="B392" s="5" t="s">
        <v>43</v>
      </c>
      <c r="C392" s="6">
        <v>23000000</v>
      </c>
      <c r="D392" s="7">
        <v>0</v>
      </c>
      <c r="E392" s="7">
        <v>0</v>
      </c>
      <c r="F392" s="7">
        <v>0</v>
      </c>
      <c r="G392" s="7">
        <v>0</v>
      </c>
      <c r="H392" s="7">
        <v>23000000</v>
      </c>
      <c r="I392" s="7">
        <v>0</v>
      </c>
      <c r="J392" s="7">
        <v>0</v>
      </c>
      <c r="K392" s="7">
        <v>0</v>
      </c>
      <c r="L392" s="7">
        <v>0</v>
      </c>
      <c r="M392" s="7">
        <v>0</v>
      </c>
      <c r="N392" s="7">
        <v>0</v>
      </c>
      <c r="O392" s="8">
        <v>0</v>
      </c>
      <c r="P392" s="7">
        <v>0</v>
      </c>
      <c r="Q392" s="7">
        <v>0</v>
      </c>
      <c r="R392" s="7">
        <v>23000000</v>
      </c>
      <c r="S392" s="7" t="s">
        <v>27</v>
      </c>
    </row>
    <row r="393" spans="1:19" ht="15" customHeight="1" x14ac:dyDescent="0.25">
      <c r="A393" s="5" t="s">
        <v>577</v>
      </c>
      <c r="B393" s="5" t="s">
        <v>45</v>
      </c>
      <c r="C393" s="6">
        <v>23000000</v>
      </c>
      <c r="D393" s="7">
        <v>0</v>
      </c>
      <c r="E393" s="7">
        <v>0</v>
      </c>
      <c r="F393" s="7">
        <v>0</v>
      </c>
      <c r="G393" s="7">
        <v>0</v>
      </c>
      <c r="H393" s="7">
        <v>23000000</v>
      </c>
      <c r="I393" s="7">
        <v>0</v>
      </c>
      <c r="J393" s="7">
        <v>0</v>
      </c>
      <c r="K393" s="7">
        <v>0</v>
      </c>
      <c r="L393" s="7">
        <v>0</v>
      </c>
      <c r="M393" s="7">
        <v>0</v>
      </c>
      <c r="N393" s="7">
        <v>0</v>
      </c>
      <c r="O393" s="8">
        <v>0</v>
      </c>
      <c r="P393" s="7">
        <v>0</v>
      </c>
      <c r="Q393" s="7">
        <v>0</v>
      </c>
      <c r="R393" s="7">
        <v>23000000</v>
      </c>
      <c r="S393" s="7" t="s">
        <v>46</v>
      </c>
    </row>
    <row r="394" spans="1:19" ht="15" customHeight="1" x14ac:dyDescent="0.25">
      <c r="A394" s="5" t="s">
        <v>578</v>
      </c>
      <c r="B394" s="5" t="s">
        <v>579</v>
      </c>
      <c r="C394" s="6">
        <v>17000000</v>
      </c>
      <c r="D394" s="7">
        <v>0</v>
      </c>
      <c r="E394" s="7">
        <v>0</v>
      </c>
      <c r="F394" s="7">
        <v>0</v>
      </c>
      <c r="G394" s="7">
        <v>0</v>
      </c>
      <c r="H394" s="7">
        <v>17000000</v>
      </c>
      <c r="I394" s="7">
        <v>0</v>
      </c>
      <c r="J394" s="7">
        <v>0</v>
      </c>
      <c r="K394" s="7">
        <v>18714211</v>
      </c>
      <c r="L394" s="7">
        <v>0</v>
      </c>
      <c r="M394" s="7">
        <v>18714211</v>
      </c>
      <c r="N394" s="7">
        <v>0</v>
      </c>
      <c r="O394" s="8">
        <v>18714211</v>
      </c>
      <c r="P394" s="7">
        <v>0</v>
      </c>
      <c r="Q394" s="7">
        <v>18714211</v>
      </c>
      <c r="R394" s="7">
        <v>-1714211</v>
      </c>
      <c r="S394" s="7" t="s">
        <v>27</v>
      </c>
    </row>
    <row r="395" spans="1:19" ht="15" customHeight="1" x14ac:dyDescent="0.25">
      <c r="A395" s="5" t="s">
        <v>580</v>
      </c>
      <c r="B395" s="5" t="s">
        <v>581</v>
      </c>
      <c r="C395" s="6">
        <v>17000000</v>
      </c>
      <c r="D395" s="7">
        <v>0</v>
      </c>
      <c r="E395" s="7">
        <v>0</v>
      </c>
      <c r="F395" s="7">
        <v>0</v>
      </c>
      <c r="G395" s="7">
        <v>0</v>
      </c>
      <c r="H395" s="7">
        <v>17000000</v>
      </c>
      <c r="I395" s="7">
        <v>0</v>
      </c>
      <c r="J395" s="7">
        <v>0</v>
      </c>
      <c r="K395" s="7">
        <v>18714211</v>
      </c>
      <c r="L395" s="7">
        <v>0</v>
      </c>
      <c r="M395" s="7">
        <v>18714211</v>
      </c>
      <c r="N395" s="7">
        <v>0</v>
      </c>
      <c r="O395" s="8">
        <v>18714211</v>
      </c>
      <c r="P395" s="7">
        <v>0</v>
      </c>
      <c r="Q395" s="7">
        <v>18714211</v>
      </c>
      <c r="R395" s="7">
        <v>-1714211</v>
      </c>
      <c r="S395" s="7" t="s">
        <v>27</v>
      </c>
    </row>
    <row r="396" spans="1:19" ht="15" customHeight="1" x14ac:dyDescent="0.25">
      <c r="A396" s="5" t="s">
        <v>582</v>
      </c>
      <c r="B396" s="5" t="s">
        <v>43</v>
      </c>
      <c r="C396" s="6">
        <v>17000000</v>
      </c>
      <c r="D396" s="7">
        <v>0</v>
      </c>
      <c r="E396" s="7">
        <v>0</v>
      </c>
      <c r="F396" s="7">
        <v>0</v>
      </c>
      <c r="G396" s="7">
        <v>0</v>
      </c>
      <c r="H396" s="7">
        <v>17000000</v>
      </c>
      <c r="I396" s="7">
        <v>0</v>
      </c>
      <c r="J396" s="7">
        <v>0</v>
      </c>
      <c r="K396" s="7">
        <v>18714211</v>
      </c>
      <c r="L396" s="7">
        <v>0</v>
      </c>
      <c r="M396" s="7">
        <v>18714211</v>
      </c>
      <c r="N396" s="7">
        <v>0</v>
      </c>
      <c r="O396" s="8">
        <v>18714211</v>
      </c>
      <c r="P396" s="7">
        <v>0</v>
      </c>
      <c r="Q396" s="7">
        <v>18714211</v>
      </c>
      <c r="R396" s="7">
        <v>-1714211</v>
      </c>
      <c r="S396" s="7" t="s">
        <v>27</v>
      </c>
    </row>
    <row r="397" spans="1:19" ht="15" customHeight="1" x14ac:dyDescent="0.25">
      <c r="A397" s="5" t="s">
        <v>583</v>
      </c>
      <c r="B397" s="5" t="s">
        <v>45</v>
      </c>
      <c r="C397" s="6">
        <v>17000000</v>
      </c>
      <c r="D397" s="7">
        <v>0</v>
      </c>
      <c r="E397" s="7">
        <v>0</v>
      </c>
      <c r="F397" s="7">
        <v>0</v>
      </c>
      <c r="G397" s="7">
        <v>0</v>
      </c>
      <c r="H397" s="7">
        <v>17000000</v>
      </c>
      <c r="I397" s="7">
        <v>0</v>
      </c>
      <c r="J397" s="7">
        <v>0</v>
      </c>
      <c r="K397" s="7">
        <v>18714211</v>
      </c>
      <c r="L397" s="7">
        <v>0</v>
      </c>
      <c r="M397" s="7">
        <v>18714211</v>
      </c>
      <c r="N397" s="7">
        <v>0</v>
      </c>
      <c r="O397" s="8">
        <v>18714211</v>
      </c>
      <c r="P397" s="7">
        <v>0</v>
      </c>
      <c r="Q397" s="7">
        <v>18714211</v>
      </c>
      <c r="R397" s="7">
        <v>-1714211</v>
      </c>
      <c r="S397" s="7" t="s">
        <v>46</v>
      </c>
    </row>
    <row r="398" spans="1:19" ht="15" customHeight="1" x14ac:dyDescent="0.25">
      <c r="A398" s="5" t="s">
        <v>584</v>
      </c>
      <c r="B398" s="5" t="s">
        <v>585</v>
      </c>
      <c r="C398" s="6">
        <v>95000000</v>
      </c>
      <c r="D398" s="7">
        <v>0</v>
      </c>
      <c r="E398" s="7">
        <v>0</v>
      </c>
      <c r="F398" s="7">
        <v>0</v>
      </c>
      <c r="G398" s="7">
        <v>0</v>
      </c>
      <c r="H398" s="7">
        <v>95000000</v>
      </c>
      <c r="I398" s="7">
        <v>0</v>
      </c>
      <c r="J398" s="7">
        <v>0</v>
      </c>
      <c r="K398" s="7">
        <v>0</v>
      </c>
      <c r="L398" s="7">
        <v>0</v>
      </c>
      <c r="M398" s="7">
        <v>0</v>
      </c>
      <c r="N398" s="7">
        <v>0</v>
      </c>
      <c r="O398" s="8">
        <v>0</v>
      </c>
      <c r="P398" s="7">
        <v>0</v>
      </c>
      <c r="Q398" s="7">
        <v>0</v>
      </c>
      <c r="R398" s="7">
        <v>95000000</v>
      </c>
      <c r="S398" s="7" t="s">
        <v>27</v>
      </c>
    </row>
    <row r="399" spans="1:19" ht="15" customHeight="1" x14ac:dyDescent="0.25">
      <c r="A399" s="5" t="s">
        <v>586</v>
      </c>
      <c r="B399" s="5" t="s">
        <v>587</v>
      </c>
      <c r="C399" s="6">
        <v>95000000</v>
      </c>
      <c r="D399" s="7">
        <v>0</v>
      </c>
      <c r="E399" s="7">
        <v>0</v>
      </c>
      <c r="F399" s="7">
        <v>0</v>
      </c>
      <c r="G399" s="7">
        <v>0</v>
      </c>
      <c r="H399" s="7">
        <v>95000000</v>
      </c>
      <c r="I399" s="7">
        <v>0</v>
      </c>
      <c r="J399" s="7">
        <v>0</v>
      </c>
      <c r="K399" s="7">
        <v>0</v>
      </c>
      <c r="L399" s="7">
        <v>0</v>
      </c>
      <c r="M399" s="7">
        <v>0</v>
      </c>
      <c r="N399" s="7">
        <v>0</v>
      </c>
      <c r="O399" s="8">
        <v>0</v>
      </c>
      <c r="P399" s="7">
        <v>0</v>
      </c>
      <c r="Q399" s="7">
        <v>0</v>
      </c>
      <c r="R399" s="7">
        <v>95000000</v>
      </c>
      <c r="S399" s="7" t="s">
        <v>27</v>
      </c>
    </row>
    <row r="400" spans="1:19" ht="15" customHeight="1" x14ac:dyDescent="0.25">
      <c r="A400" s="5" t="s">
        <v>588</v>
      </c>
      <c r="B400" s="5" t="s">
        <v>589</v>
      </c>
      <c r="C400" s="6">
        <v>95000000</v>
      </c>
      <c r="D400" s="7">
        <v>0</v>
      </c>
      <c r="E400" s="7">
        <v>0</v>
      </c>
      <c r="F400" s="7">
        <v>0</v>
      </c>
      <c r="G400" s="7">
        <v>0</v>
      </c>
      <c r="H400" s="7">
        <v>95000000</v>
      </c>
      <c r="I400" s="7">
        <v>0</v>
      </c>
      <c r="J400" s="7">
        <v>0</v>
      </c>
      <c r="K400" s="7">
        <v>0</v>
      </c>
      <c r="L400" s="7">
        <v>0</v>
      </c>
      <c r="M400" s="7">
        <v>0</v>
      </c>
      <c r="N400" s="7">
        <v>0</v>
      </c>
      <c r="O400" s="8">
        <v>0</v>
      </c>
      <c r="P400" s="7">
        <v>0</v>
      </c>
      <c r="Q400" s="7">
        <v>0</v>
      </c>
      <c r="R400" s="7">
        <v>95000000</v>
      </c>
      <c r="S400" s="7" t="s">
        <v>27</v>
      </c>
    </row>
    <row r="401" spans="1:19" ht="15" customHeight="1" x14ac:dyDescent="0.25">
      <c r="A401" s="5" t="s">
        <v>590</v>
      </c>
      <c r="B401" s="5" t="s">
        <v>43</v>
      </c>
      <c r="C401" s="6">
        <v>95000000</v>
      </c>
      <c r="D401" s="7">
        <v>0</v>
      </c>
      <c r="E401" s="7">
        <v>0</v>
      </c>
      <c r="F401" s="7">
        <v>0</v>
      </c>
      <c r="G401" s="7">
        <v>0</v>
      </c>
      <c r="H401" s="7">
        <v>95000000</v>
      </c>
      <c r="I401" s="7">
        <v>0</v>
      </c>
      <c r="J401" s="7">
        <v>0</v>
      </c>
      <c r="K401" s="7">
        <v>0</v>
      </c>
      <c r="L401" s="7">
        <v>0</v>
      </c>
      <c r="M401" s="7">
        <v>0</v>
      </c>
      <c r="N401" s="7">
        <v>0</v>
      </c>
      <c r="O401" s="8">
        <v>0</v>
      </c>
      <c r="P401" s="7">
        <v>0</v>
      </c>
      <c r="Q401" s="7">
        <v>0</v>
      </c>
      <c r="R401" s="7">
        <v>95000000</v>
      </c>
      <c r="S401" s="7" t="s">
        <v>27</v>
      </c>
    </row>
    <row r="402" spans="1:19" ht="15" customHeight="1" x14ac:dyDescent="0.25">
      <c r="A402" s="5" t="s">
        <v>591</v>
      </c>
      <c r="B402" s="5" t="s">
        <v>45</v>
      </c>
      <c r="C402" s="6">
        <v>95000000</v>
      </c>
      <c r="D402" s="7">
        <v>0</v>
      </c>
      <c r="E402" s="7">
        <v>0</v>
      </c>
      <c r="F402" s="7">
        <v>0</v>
      </c>
      <c r="G402" s="7">
        <v>0</v>
      </c>
      <c r="H402" s="7">
        <v>95000000</v>
      </c>
      <c r="I402" s="7">
        <v>0</v>
      </c>
      <c r="J402" s="7">
        <v>0</v>
      </c>
      <c r="K402" s="7">
        <v>0</v>
      </c>
      <c r="L402" s="7">
        <v>0</v>
      </c>
      <c r="M402" s="7">
        <v>0</v>
      </c>
      <c r="N402" s="7">
        <v>0</v>
      </c>
      <c r="O402" s="8">
        <v>0</v>
      </c>
      <c r="P402" s="7">
        <v>0</v>
      </c>
      <c r="Q402" s="7">
        <v>0</v>
      </c>
      <c r="R402" s="7">
        <v>95000000</v>
      </c>
      <c r="S402" s="7" t="s">
        <v>46</v>
      </c>
    </row>
  </sheetData>
  <mergeCells count="9">
    <mergeCell ref="O6:P6"/>
    <mergeCell ref="A1:M1"/>
    <mergeCell ref="A2:M2"/>
    <mergeCell ref="A3:M3"/>
    <mergeCell ref="A4:M4"/>
    <mergeCell ref="A5:M5"/>
    <mergeCell ref="D6:G6"/>
    <mergeCell ref="K6:L6"/>
    <mergeCell ref="M6:N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87"/>
  <sheetViews>
    <sheetView workbookViewId="0">
      <pane ySplit="7" topLeftCell="A8" activePane="bottomLeft" state="frozen"/>
      <selection pane="bottomLeft" activeCell="B12" sqref="B12"/>
    </sheetView>
  </sheetViews>
  <sheetFormatPr baseColWidth="10" defaultColWidth="11.42578125" defaultRowHeight="15" customHeight="1" x14ac:dyDescent="0.25"/>
  <cols>
    <col min="1" max="1" width="19" customWidth="1"/>
    <col min="2" max="2" width="34.28515625" customWidth="1"/>
    <col min="3" max="3" width="17.140625" customWidth="1"/>
    <col min="4" max="5" width="9.5703125" customWidth="1"/>
    <col min="6" max="6" width="12" bestFit="1" customWidth="1"/>
    <col min="7" max="7" width="13.5703125" bestFit="1" customWidth="1"/>
    <col min="8" max="14" width="15.28515625" customWidth="1"/>
    <col min="15" max="15" width="15.28515625" style="14" customWidth="1"/>
    <col min="16" max="18" width="15.28515625" customWidth="1"/>
    <col min="19" max="19" width="9.5703125" customWidth="1"/>
  </cols>
  <sheetData>
    <row r="1" spans="1:19" ht="15" customHeight="1" x14ac:dyDescent="0.25">
      <c r="A1" s="532" t="s">
        <v>0</v>
      </c>
      <c r="B1" s="532"/>
      <c r="C1" s="532"/>
      <c r="D1" s="532"/>
      <c r="E1" s="532"/>
      <c r="F1" s="532"/>
      <c r="G1" s="532"/>
      <c r="H1" s="532"/>
      <c r="I1" s="532"/>
      <c r="J1" s="532"/>
      <c r="K1" s="532"/>
      <c r="L1" s="532"/>
      <c r="M1" s="532"/>
    </row>
    <row r="2" spans="1:19" ht="15" customHeight="1" x14ac:dyDescent="0.25">
      <c r="A2" s="533" t="s">
        <v>1</v>
      </c>
      <c r="B2" s="533"/>
      <c r="C2" s="533"/>
      <c r="D2" s="533"/>
      <c r="E2" s="533"/>
      <c r="F2" s="533"/>
      <c r="G2" s="533"/>
      <c r="H2" s="533"/>
      <c r="I2" s="533"/>
      <c r="J2" s="533"/>
      <c r="K2" s="533"/>
      <c r="L2" s="533"/>
      <c r="M2" s="533"/>
    </row>
    <row r="3" spans="1:19" ht="15" customHeight="1" x14ac:dyDescent="0.25">
      <c r="A3" s="533" t="s">
        <v>2</v>
      </c>
      <c r="B3" s="533"/>
      <c r="C3" s="533"/>
      <c r="D3" s="533"/>
      <c r="E3" s="533"/>
      <c r="F3" s="533"/>
      <c r="G3" s="533"/>
      <c r="H3" s="533"/>
      <c r="I3" s="533"/>
      <c r="J3" s="533"/>
      <c r="K3" s="533"/>
      <c r="L3" s="533"/>
      <c r="M3" s="533"/>
    </row>
    <row r="4" spans="1:19" ht="15" customHeight="1" x14ac:dyDescent="0.25">
      <c r="A4" s="533" t="s">
        <v>592</v>
      </c>
      <c r="B4" s="533"/>
      <c r="C4" s="533"/>
      <c r="D4" s="533"/>
      <c r="E4" s="533"/>
      <c r="F4" s="533"/>
      <c r="G4" s="533"/>
      <c r="H4" s="533"/>
      <c r="I4" s="533"/>
      <c r="J4" s="533"/>
      <c r="K4" s="533"/>
      <c r="L4" s="533"/>
      <c r="M4" s="533"/>
    </row>
    <row r="5" spans="1:19" ht="15" customHeight="1" x14ac:dyDescent="0.25">
      <c r="A5" s="533" t="s">
        <v>4</v>
      </c>
      <c r="B5" s="533"/>
      <c r="C5" s="533"/>
      <c r="D5" s="533"/>
      <c r="E5" s="533"/>
      <c r="F5" s="533"/>
      <c r="G5" s="533"/>
      <c r="H5" s="533"/>
      <c r="I5" s="533"/>
      <c r="J5" s="533"/>
      <c r="K5" s="533"/>
      <c r="L5" s="533"/>
      <c r="M5" s="533"/>
    </row>
    <row r="6" spans="1:19" ht="15" customHeight="1" x14ac:dyDescent="0.25">
      <c r="A6" s="2" t="s">
        <v>5</v>
      </c>
      <c r="B6" s="2" t="s">
        <v>5</v>
      </c>
      <c r="C6" s="2" t="s">
        <v>5</v>
      </c>
      <c r="D6" s="530" t="s">
        <v>6</v>
      </c>
      <c r="E6" s="534"/>
      <c r="F6" s="534"/>
      <c r="G6" s="531"/>
      <c r="H6" s="2" t="s">
        <v>5</v>
      </c>
      <c r="I6" s="2" t="s">
        <v>5</v>
      </c>
      <c r="J6" s="2" t="s">
        <v>5</v>
      </c>
      <c r="K6" s="530" t="s">
        <v>7</v>
      </c>
      <c r="L6" s="531"/>
      <c r="M6" s="530" t="s">
        <v>8</v>
      </c>
      <c r="N6" s="531"/>
      <c r="O6" s="530" t="s">
        <v>9</v>
      </c>
      <c r="P6" s="531"/>
      <c r="Q6" s="2" t="s">
        <v>5</v>
      </c>
      <c r="R6" s="2" t="s">
        <v>5</v>
      </c>
    </row>
    <row r="7" spans="1:19" ht="15" customHeight="1" x14ac:dyDescent="0.25">
      <c r="A7" s="3" t="s">
        <v>10</v>
      </c>
      <c r="B7" s="3" t="s">
        <v>11</v>
      </c>
      <c r="C7" s="3" t="s">
        <v>12</v>
      </c>
      <c r="D7" s="3" t="s">
        <v>13</v>
      </c>
      <c r="E7" s="3" t="s">
        <v>14</v>
      </c>
      <c r="F7" s="3" t="s">
        <v>15</v>
      </c>
      <c r="G7" s="3" t="s">
        <v>16</v>
      </c>
      <c r="H7" s="3" t="s">
        <v>17</v>
      </c>
      <c r="I7" s="3" t="s">
        <v>18</v>
      </c>
      <c r="J7" s="3" t="s">
        <v>19</v>
      </c>
      <c r="K7" s="3" t="s">
        <v>20</v>
      </c>
      <c r="L7" s="3" t="s">
        <v>21</v>
      </c>
      <c r="M7" s="3" t="s">
        <v>20</v>
      </c>
      <c r="N7" s="3" t="s">
        <v>21</v>
      </c>
      <c r="O7" s="15" t="s">
        <v>20</v>
      </c>
      <c r="P7" s="3" t="s">
        <v>21</v>
      </c>
      <c r="Q7" s="3" t="s">
        <v>22</v>
      </c>
      <c r="R7" s="3" t="s">
        <v>23</v>
      </c>
      <c r="S7" s="3" t="s">
        <v>24</v>
      </c>
    </row>
    <row r="8" spans="1:19" ht="15" customHeight="1" x14ac:dyDescent="0.25">
      <c r="A8" s="5" t="s">
        <v>25</v>
      </c>
      <c r="B8" s="5" t="s">
        <v>26</v>
      </c>
      <c r="C8" s="6">
        <v>11052076926.07</v>
      </c>
      <c r="D8" s="7">
        <v>0</v>
      </c>
      <c r="E8" s="7">
        <v>0</v>
      </c>
      <c r="F8" s="7">
        <v>20000000</v>
      </c>
      <c r="G8" s="7">
        <v>20000000</v>
      </c>
      <c r="H8" s="7">
        <v>11052076926.07</v>
      </c>
      <c r="I8" s="7">
        <v>0</v>
      </c>
      <c r="J8" s="7">
        <v>0</v>
      </c>
      <c r="K8" s="7">
        <v>6350582341.5500002</v>
      </c>
      <c r="L8" s="7">
        <v>3477484597.6799998</v>
      </c>
      <c r="M8" s="7">
        <v>2873097743.8699999</v>
      </c>
      <c r="N8" s="7">
        <v>655470018.66999996</v>
      </c>
      <c r="O8" s="16">
        <v>2217627725.1999998</v>
      </c>
      <c r="P8" s="7">
        <v>894083084.88999999</v>
      </c>
      <c r="Q8" s="7">
        <v>1323544640.3099999</v>
      </c>
      <c r="R8" s="7">
        <v>4701494584.5200005</v>
      </c>
      <c r="S8" s="7" t="s">
        <v>27</v>
      </c>
    </row>
    <row r="9" spans="1:19" ht="15" customHeight="1" x14ac:dyDescent="0.25">
      <c r="A9" s="5" t="s">
        <v>28</v>
      </c>
      <c r="B9" s="5" t="s">
        <v>29</v>
      </c>
      <c r="C9" s="6">
        <v>2420433494.1500001</v>
      </c>
      <c r="D9" s="7">
        <v>0</v>
      </c>
      <c r="E9" s="7">
        <v>0</v>
      </c>
      <c r="F9" s="7">
        <v>20000000</v>
      </c>
      <c r="G9" s="7">
        <v>20000000</v>
      </c>
      <c r="H9" s="7">
        <v>2420433494.1500001</v>
      </c>
      <c r="I9" s="7">
        <v>0</v>
      </c>
      <c r="J9" s="7">
        <v>0</v>
      </c>
      <c r="K9" s="7">
        <v>476282494.27999997</v>
      </c>
      <c r="L9" s="7">
        <v>159724928</v>
      </c>
      <c r="M9" s="7">
        <v>316557566.27999997</v>
      </c>
      <c r="N9" s="7">
        <v>63281858.240000002</v>
      </c>
      <c r="O9" s="16">
        <v>253275708.03999999</v>
      </c>
      <c r="P9" s="7">
        <v>86019405.75</v>
      </c>
      <c r="Q9" s="7">
        <v>167256302.28999999</v>
      </c>
      <c r="R9" s="7">
        <v>1944150999.8699999</v>
      </c>
      <c r="S9" s="7" t="s">
        <v>27</v>
      </c>
    </row>
    <row r="10" spans="1:19" ht="15" customHeight="1" x14ac:dyDescent="0.25">
      <c r="A10" s="5" t="s">
        <v>30</v>
      </c>
      <c r="B10" s="5" t="s">
        <v>31</v>
      </c>
      <c r="C10" s="6">
        <v>603222379.88</v>
      </c>
      <c r="D10" s="7">
        <v>0</v>
      </c>
      <c r="E10" s="7">
        <v>0</v>
      </c>
      <c r="F10" s="7">
        <v>0</v>
      </c>
      <c r="G10" s="7">
        <v>0</v>
      </c>
      <c r="H10" s="7">
        <v>603222379.88</v>
      </c>
      <c r="I10" s="7">
        <v>0</v>
      </c>
      <c r="J10" s="7">
        <v>0</v>
      </c>
      <c r="K10" s="7">
        <v>116571939</v>
      </c>
      <c r="L10" s="7">
        <v>0</v>
      </c>
      <c r="M10" s="7">
        <v>116571939</v>
      </c>
      <c r="N10" s="7">
        <v>0</v>
      </c>
      <c r="O10" s="16">
        <v>116571939</v>
      </c>
      <c r="P10" s="7">
        <v>7427553</v>
      </c>
      <c r="Q10" s="7">
        <v>109144386</v>
      </c>
      <c r="R10" s="7">
        <v>486650440.88</v>
      </c>
      <c r="S10" s="7" t="s">
        <v>27</v>
      </c>
    </row>
    <row r="11" spans="1:19" ht="15" customHeight="1" x14ac:dyDescent="0.25">
      <c r="A11" s="5" t="s">
        <v>32</v>
      </c>
      <c r="B11" s="5" t="s">
        <v>33</v>
      </c>
      <c r="C11" s="6">
        <v>603222379.88</v>
      </c>
      <c r="D11" s="7">
        <v>0</v>
      </c>
      <c r="E11" s="7">
        <v>0</v>
      </c>
      <c r="F11" s="7">
        <v>0</v>
      </c>
      <c r="G11" s="7">
        <v>0</v>
      </c>
      <c r="H11" s="7">
        <v>603222379.88</v>
      </c>
      <c r="I11" s="7">
        <v>0</v>
      </c>
      <c r="J11" s="7">
        <v>0</v>
      </c>
      <c r="K11" s="7">
        <v>116571939</v>
      </c>
      <c r="L11" s="7">
        <v>0</v>
      </c>
      <c r="M11" s="7">
        <v>116571939</v>
      </c>
      <c r="N11" s="7">
        <v>0</v>
      </c>
      <c r="O11" s="16">
        <v>116571939</v>
      </c>
      <c r="P11" s="7">
        <v>7427553</v>
      </c>
      <c r="Q11" s="7">
        <v>109144386</v>
      </c>
      <c r="R11" s="7">
        <v>486650440.88</v>
      </c>
      <c r="S11" s="7" t="s">
        <v>27</v>
      </c>
    </row>
    <row r="12" spans="1:19" ht="15" customHeight="1" x14ac:dyDescent="0.25">
      <c r="A12" s="5" t="s">
        <v>34</v>
      </c>
      <c r="B12" s="5" t="s">
        <v>35</v>
      </c>
      <c r="C12" s="6">
        <v>482446271.88</v>
      </c>
      <c r="D12" s="7">
        <v>0</v>
      </c>
      <c r="E12" s="7">
        <v>0</v>
      </c>
      <c r="F12" s="7">
        <v>0</v>
      </c>
      <c r="G12" s="7">
        <v>0</v>
      </c>
      <c r="H12" s="7">
        <v>482446271.88</v>
      </c>
      <c r="I12" s="7">
        <v>0</v>
      </c>
      <c r="J12" s="7">
        <v>0</v>
      </c>
      <c r="K12" s="7">
        <v>101622676</v>
      </c>
      <c r="L12" s="7">
        <v>0</v>
      </c>
      <c r="M12" s="7">
        <v>101622676</v>
      </c>
      <c r="N12" s="7">
        <v>0</v>
      </c>
      <c r="O12" s="16">
        <v>101622676</v>
      </c>
      <c r="P12" s="7">
        <v>42382</v>
      </c>
      <c r="Q12" s="7">
        <v>101580294</v>
      </c>
      <c r="R12" s="7">
        <v>380823595.88</v>
      </c>
      <c r="S12" s="7" t="s">
        <v>27</v>
      </c>
    </row>
    <row r="13" spans="1:19" ht="15" customHeight="1" x14ac:dyDescent="0.25">
      <c r="A13" s="5" t="s">
        <v>36</v>
      </c>
      <c r="B13" s="5" t="s">
        <v>37</v>
      </c>
      <c r="C13" s="6">
        <v>482446271.88</v>
      </c>
      <c r="D13" s="7">
        <v>0</v>
      </c>
      <c r="E13" s="7">
        <v>0</v>
      </c>
      <c r="F13" s="7">
        <v>0</v>
      </c>
      <c r="G13" s="7">
        <v>0</v>
      </c>
      <c r="H13" s="7">
        <v>482446271.88</v>
      </c>
      <c r="I13" s="7">
        <v>0</v>
      </c>
      <c r="J13" s="7">
        <v>0</v>
      </c>
      <c r="K13" s="7">
        <v>101622676</v>
      </c>
      <c r="L13" s="7">
        <v>0</v>
      </c>
      <c r="M13" s="7">
        <v>101622676</v>
      </c>
      <c r="N13" s="7">
        <v>0</v>
      </c>
      <c r="O13" s="16">
        <v>101622676</v>
      </c>
      <c r="P13" s="7">
        <v>42382</v>
      </c>
      <c r="Q13" s="7">
        <v>101580294</v>
      </c>
      <c r="R13" s="7">
        <v>380823595.88</v>
      </c>
      <c r="S13" s="7" t="s">
        <v>27</v>
      </c>
    </row>
    <row r="14" spans="1:19" ht="15" customHeight="1" x14ac:dyDescent="0.25">
      <c r="A14" s="5" t="s">
        <v>38</v>
      </c>
      <c r="B14" s="5" t="s">
        <v>39</v>
      </c>
      <c r="C14" s="6">
        <v>391748311.37</v>
      </c>
      <c r="D14" s="7">
        <v>0</v>
      </c>
      <c r="E14" s="7">
        <v>0</v>
      </c>
      <c r="F14" s="7">
        <v>0</v>
      </c>
      <c r="G14" s="7">
        <v>0</v>
      </c>
      <c r="H14" s="7">
        <v>391748311.37</v>
      </c>
      <c r="I14" s="7">
        <v>0</v>
      </c>
      <c r="J14" s="7">
        <v>0</v>
      </c>
      <c r="K14" s="7">
        <v>95810459</v>
      </c>
      <c r="L14" s="7">
        <v>0</v>
      </c>
      <c r="M14" s="7">
        <v>95810459</v>
      </c>
      <c r="N14" s="7">
        <v>0</v>
      </c>
      <c r="O14" s="16">
        <v>95810459</v>
      </c>
      <c r="P14" s="7">
        <v>0</v>
      </c>
      <c r="Q14" s="7">
        <v>95810459</v>
      </c>
      <c r="R14" s="7">
        <v>295937852.37</v>
      </c>
      <c r="S14" s="7" t="s">
        <v>46</v>
      </c>
    </row>
    <row r="15" spans="1:19" ht="15" customHeight="1" x14ac:dyDescent="0.25">
      <c r="A15" s="5" t="s">
        <v>47</v>
      </c>
      <c r="B15" s="5" t="s">
        <v>48</v>
      </c>
      <c r="C15" s="6">
        <v>12005464.84</v>
      </c>
      <c r="D15" s="7">
        <v>0</v>
      </c>
      <c r="E15" s="7">
        <v>0</v>
      </c>
      <c r="F15" s="7">
        <v>0</v>
      </c>
      <c r="G15" s="7">
        <v>0</v>
      </c>
      <c r="H15" s="7">
        <v>12005464.84</v>
      </c>
      <c r="I15" s="7">
        <v>0</v>
      </c>
      <c r="J15" s="7">
        <v>0</v>
      </c>
      <c r="K15" s="7">
        <v>3519331</v>
      </c>
      <c r="L15" s="7">
        <v>0</v>
      </c>
      <c r="M15" s="7">
        <v>3519331</v>
      </c>
      <c r="N15" s="7">
        <v>0</v>
      </c>
      <c r="O15" s="16">
        <v>3519331</v>
      </c>
      <c r="P15" s="7">
        <v>0</v>
      </c>
      <c r="Q15" s="7">
        <v>3519331</v>
      </c>
      <c r="R15" s="7">
        <v>8486133.8399999999</v>
      </c>
      <c r="S15" s="7" t="s">
        <v>46</v>
      </c>
    </row>
    <row r="16" spans="1:19" ht="15" customHeight="1" x14ac:dyDescent="0.25">
      <c r="A16" s="5" t="s">
        <v>57</v>
      </c>
      <c r="B16" s="5" t="s">
        <v>58</v>
      </c>
      <c r="C16" s="6">
        <v>7030320</v>
      </c>
      <c r="D16" s="7">
        <v>0</v>
      </c>
      <c r="E16" s="7">
        <v>0</v>
      </c>
      <c r="F16" s="7">
        <v>0</v>
      </c>
      <c r="G16" s="7">
        <v>0</v>
      </c>
      <c r="H16" s="7">
        <v>7030320</v>
      </c>
      <c r="I16" s="7">
        <v>0</v>
      </c>
      <c r="J16" s="7">
        <v>0</v>
      </c>
      <c r="K16" s="7">
        <v>2105190</v>
      </c>
      <c r="L16" s="7">
        <v>0</v>
      </c>
      <c r="M16" s="7">
        <v>2105190</v>
      </c>
      <c r="N16" s="7">
        <v>0</v>
      </c>
      <c r="O16" s="16">
        <v>2105190</v>
      </c>
      <c r="P16" s="7">
        <v>0</v>
      </c>
      <c r="Q16" s="7">
        <v>2105190</v>
      </c>
      <c r="R16" s="7">
        <v>4925130</v>
      </c>
      <c r="S16" s="7" t="s">
        <v>46</v>
      </c>
    </row>
    <row r="17" spans="1:19" ht="15" customHeight="1" x14ac:dyDescent="0.25">
      <c r="A17" s="5" t="s">
        <v>63</v>
      </c>
      <c r="B17" s="5" t="s">
        <v>64</v>
      </c>
      <c r="C17" s="6">
        <v>20277722.170000002</v>
      </c>
      <c r="D17" s="7">
        <v>0</v>
      </c>
      <c r="E17" s="7">
        <v>0</v>
      </c>
      <c r="F17" s="7">
        <v>0</v>
      </c>
      <c r="G17" s="7">
        <v>0</v>
      </c>
      <c r="H17" s="7">
        <v>20277722.170000002</v>
      </c>
      <c r="I17" s="7">
        <v>0</v>
      </c>
      <c r="J17" s="7">
        <v>0</v>
      </c>
      <c r="K17" s="7">
        <v>93847</v>
      </c>
      <c r="L17" s="7">
        <v>0</v>
      </c>
      <c r="M17" s="7">
        <v>93847</v>
      </c>
      <c r="N17" s="7">
        <v>0</v>
      </c>
      <c r="O17" s="16">
        <v>93847</v>
      </c>
      <c r="P17" s="7">
        <v>21190</v>
      </c>
      <c r="Q17" s="7">
        <v>72657</v>
      </c>
      <c r="R17" s="7">
        <v>20183875.170000002</v>
      </c>
      <c r="S17" s="7" t="s">
        <v>46</v>
      </c>
    </row>
    <row r="18" spans="1:19" ht="15" customHeight="1" x14ac:dyDescent="0.25">
      <c r="A18" s="5" t="s">
        <v>69</v>
      </c>
      <c r="B18" s="5" t="s">
        <v>70</v>
      </c>
      <c r="C18" s="6">
        <v>51384453.5</v>
      </c>
      <c r="D18" s="7">
        <v>0</v>
      </c>
      <c r="E18" s="7">
        <v>0</v>
      </c>
      <c r="F18" s="7">
        <v>0</v>
      </c>
      <c r="G18" s="7">
        <v>0</v>
      </c>
      <c r="H18" s="7">
        <v>51384453.5</v>
      </c>
      <c r="I18" s="7">
        <v>0</v>
      </c>
      <c r="J18" s="7">
        <v>0</v>
      </c>
      <c r="K18" s="7">
        <v>93849</v>
      </c>
      <c r="L18" s="7">
        <v>0</v>
      </c>
      <c r="M18" s="7">
        <v>93849</v>
      </c>
      <c r="N18" s="7">
        <v>0</v>
      </c>
      <c r="O18" s="16">
        <v>93849</v>
      </c>
      <c r="P18" s="7">
        <v>21192</v>
      </c>
      <c r="Q18" s="7">
        <v>72657</v>
      </c>
      <c r="R18" s="7">
        <v>51290604.5</v>
      </c>
      <c r="S18" s="7" t="s">
        <v>27</v>
      </c>
    </row>
    <row r="19" spans="1:19" ht="15" customHeight="1" x14ac:dyDescent="0.25">
      <c r="A19" s="5" t="s">
        <v>71</v>
      </c>
      <c r="B19" s="5" t="s">
        <v>72</v>
      </c>
      <c r="C19" s="6">
        <v>33258159</v>
      </c>
      <c r="D19" s="7">
        <v>0</v>
      </c>
      <c r="E19" s="7">
        <v>0</v>
      </c>
      <c r="F19" s="7">
        <v>0</v>
      </c>
      <c r="G19" s="7">
        <v>0</v>
      </c>
      <c r="H19" s="7">
        <v>33258159</v>
      </c>
      <c r="I19" s="7">
        <v>0</v>
      </c>
      <c r="J19" s="7">
        <v>0</v>
      </c>
      <c r="K19" s="7">
        <v>0</v>
      </c>
      <c r="L19" s="7">
        <v>0</v>
      </c>
      <c r="M19" s="7">
        <v>0</v>
      </c>
      <c r="N19" s="7">
        <v>0</v>
      </c>
      <c r="O19" s="16">
        <v>0</v>
      </c>
      <c r="P19" s="7">
        <v>0</v>
      </c>
      <c r="Q19" s="7">
        <v>0</v>
      </c>
      <c r="R19" s="7">
        <v>33258159</v>
      </c>
      <c r="S19" s="7" t="s">
        <v>46</v>
      </c>
    </row>
    <row r="20" spans="1:19" ht="15" customHeight="1" x14ac:dyDescent="0.25">
      <c r="A20" s="5" t="s">
        <v>77</v>
      </c>
      <c r="B20" s="5" t="s">
        <v>78</v>
      </c>
      <c r="C20" s="6">
        <v>18126294.5</v>
      </c>
      <c r="D20" s="7">
        <v>0</v>
      </c>
      <c r="E20" s="7">
        <v>0</v>
      </c>
      <c r="F20" s="7">
        <v>0</v>
      </c>
      <c r="G20" s="7">
        <v>0</v>
      </c>
      <c r="H20" s="7">
        <v>18126294.5</v>
      </c>
      <c r="I20" s="7">
        <v>0</v>
      </c>
      <c r="J20" s="7">
        <v>0</v>
      </c>
      <c r="K20" s="7">
        <v>93849</v>
      </c>
      <c r="L20" s="7">
        <v>0</v>
      </c>
      <c r="M20" s="7">
        <v>93849</v>
      </c>
      <c r="N20" s="7">
        <v>0</v>
      </c>
      <c r="O20" s="16">
        <v>93849</v>
      </c>
      <c r="P20" s="7">
        <v>21192</v>
      </c>
      <c r="Q20" s="7">
        <v>72657</v>
      </c>
      <c r="R20" s="7">
        <v>18032445.5</v>
      </c>
      <c r="S20" s="7" t="s">
        <v>46</v>
      </c>
    </row>
    <row r="21" spans="1:19" ht="15" customHeight="1" x14ac:dyDescent="0.25">
      <c r="A21" s="5" t="s">
        <v>83</v>
      </c>
      <c r="B21" s="5" t="s">
        <v>84</v>
      </c>
      <c r="C21" s="6">
        <v>101970647</v>
      </c>
      <c r="D21" s="7">
        <v>0</v>
      </c>
      <c r="E21" s="7">
        <v>0</v>
      </c>
      <c r="F21" s="7">
        <v>0</v>
      </c>
      <c r="G21" s="7">
        <v>0</v>
      </c>
      <c r="H21" s="7">
        <v>101970647</v>
      </c>
      <c r="I21" s="7">
        <v>0</v>
      </c>
      <c r="J21" s="7">
        <v>0</v>
      </c>
      <c r="K21" s="7">
        <v>14842901</v>
      </c>
      <c r="L21" s="7">
        <v>0</v>
      </c>
      <c r="M21" s="7">
        <v>14842901</v>
      </c>
      <c r="N21" s="7">
        <v>0</v>
      </c>
      <c r="O21" s="16">
        <v>14842901</v>
      </c>
      <c r="P21" s="7">
        <v>7361153</v>
      </c>
      <c r="Q21" s="7">
        <v>7481748</v>
      </c>
      <c r="R21" s="7">
        <v>87127746</v>
      </c>
      <c r="S21" s="7" t="s">
        <v>27</v>
      </c>
    </row>
    <row r="22" spans="1:19" ht="15" customHeight="1" x14ac:dyDescent="0.25">
      <c r="A22" s="5" t="s">
        <v>85</v>
      </c>
      <c r="B22" s="5" t="s">
        <v>86</v>
      </c>
      <c r="C22" s="6">
        <v>47009828</v>
      </c>
      <c r="D22" s="7">
        <v>0</v>
      </c>
      <c r="E22" s="7">
        <v>0</v>
      </c>
      <c r="F22" s="7">
        <v>0</v>
      </c>
      <c r="G22" s="7">
        <v>0</v>
      </c>
      <c r="H22" s="7">
        <v>47009828</v>
      </c>
      <c r="I22" s="7">
        <v>0</v>
      </c>
      <c r="J22" s="7">
        <v>0</v>
      </c>
      <c r="K22" s="7">
        <v>10552966</v>
      </c>
      <c r="L22" s="7">
        <v>0</v>
      </c>
      <c r="M22" s="7">
        <v>10552966</v>
      </c>
      <c r="N22" s="7">
        <v>0</v>
      </c>
      <c r="O22" s="16">
        <v>10552966</v>
      </c>
      <c r="P22" s="7">
        <v>5683538</v>
      </c>
      <c r="Q22" s="7">
        <v>4869428</v>
      </c>
      <c r="R22" s="7">
        <v>36456862</v>
      </c>
      <c r="S22" s="7" t="s">
        <v>46</v>
      </c>
    </row>
    <row r="23" spans="1:19" ht="15" customHeight="1" x14ac:dyDescent="0.25">
      <c r="A23" s="5" t="s">
        <v>91</v>
      </c>
      <c r="B23" s="5" t="s">
        <v>92</v>
      </c>
      <c r="C23" s="6">
        <v>37245948</v>
      </c>
      <c r="D23" s="7">
        <v>0</v>
      </c>
      <c r="E23" s="7">
        <v>0</v>
      </c>
      <c r="F23" s="7">
        <v>0</v>
      </c>
      <c r="G23" s="7">
        <v>0</v>
      </c>
      <c r="H23" s="7">
        <v>37245948</v>
      </c>
      <c r="I23" s="7">
        <v>0</v>
      </c>
      <c r="J23" s="7">
        <v>0</v>
      </c>
      <c r="K23" s="7">
        <v>188917</v>
      </c>
      <c r="L23" s="7">
        <v>0</v>
      </c>
      <c r="M23" s="7">
        <v>188917</v>
      </c>
      <c r="N23" s="7">
        <v>0</v>
      </c>
      <c r="O23" s="16">
        <v>188917</v>
      </c>
      <c r="P23" s="7">
        <v>42440</v>
      </c>
      <c r="Q23" s="7">
        <v>146477</v>
      </c>
      <c r="R23" s="7">
        <v>37057031</v>
      </c>
      <c r="S23" s="7" t="s">
        <v>46</v>
      </c>
    </row>
    <row r="24" spans="1:19" ht="15" customHeight="1" x14ac:dyDescent="0.25">
      <c r="A24" s="5" t="s">
        <v>101</v>
      </c>
      <c r="B24" s="5" t="s">
        <v>102</v>
      </c>
      <c r="C24" s="6">
        <v>15669943</v>
      </c>
      <c r="D24" s="7">
        <v>0</v>
      </c>
      <c r="E24" s="7">
        <v>0</v>
      </c>
      <c r="F24" s="7">
        <v>0</v>
      </c>
      <c r="G24" s="7">
        <v>0</v>
      </c>
      <c r="H24" s="7">
        <v>15669943</v>
      </c>
      <c r="I24" s="7">
        <v>0</v>
      </c>
      <c r="J24" s="7">
        <v>0</v>
      </c>
      <c r="K24" s="7">
        <v>3630052</v>
      </c>
      <c r="L24" s="7">
        <v>0</v>
      </c>
      <c r="M24" s="7">
        <v>3630052</v>
      </c>
      <c r="N24" s="7">
        <v>0</v>
      </c>
      <c r="O24" s="16">
        <v>3630052</v>
      </c>
      <c r="P24" s="7">
        <v>1288577</v>
      </c>
      <c r="Q24" s="7">
        <v>2341475</v>
      </c>
      <c r="R24" s="7">
        <v>12039891</v>
      </c>
      <c r="S24" s="7" t="s">
        <v>46</v>
      </c>
    </row>
    <row r="25" spans="1:19" ht="15" customHeight="1" x14ac:dyDescent="0.25">
      <c r="A25" s="5" t="s">
        <v>107</v>
      </c>
      <c r="B25" s="5" t="s">
        <v>108</v>
      </c>
      <c r="C25" s="6">
        <v>2044928</v>
      </c>
      <c r="D25" s="7">
        <v>0</v>
      </c>
      <c r="E25" s="7">
        <v>0</v>
      </c>
      <c r="F25" s="7">
        <v>0</v>
      </c>
      <c r="G25" s="7">
        <v>0</v>
      </c>
      <c r="H25" s="7">
        <v>2044928</v>
      </c>
      <c r="I25" s="7">
        <v>0</v>
      </c>
      <c r="J25" s="7">
        <v>0</v>
      </c>
      <c r="K25" s="7">
        <v>470966</v>
      </c>
      <c r="L25" s="7">
        <v>0</v>
      </c>
      <c r="M25" s="7">
        <v>470966</v>
      </c>
      <c r="N25" s="7">
        <v>0</v>
      </c>
      <c r="O25" s="16">
        <v>470966</v>
      </c>
      <c r="P25" s="7">
        <v>346598</v>
      </c>
      <c r="Q25" s="7">
        <v>124368</v>
      </c>
      <c r="R25" s="7">
        <v>1573962</v>
      </c>
      <c r="S25" s="7" t="s">
        <v>46</v>
      </c>
    </row>
    <row r="26" spans="1:19" ht="15" customHeight="1" x14ac:dyDescent="0.25">
      <c r="A26" s="5" t="s">
        <v>113</v>
      </c>
      <c r="B26" s="5" t="s">
        <v>114</v>
      </c>
      <c r="C26" s="6">
        <v>18805461</v>
      </c>
      <c r="D26" s="7">
        <v>0</v>
      </c>
      <c r="E26" s="7">
        <v>0</v>
      </c>
      <c r="F26" s="7">
        <v>0</v>
      </c>
      <c r="G26" s="7">
        <v>0</v>
      </c>
      <c r="H26" s="7">
        <v>18805461</v>
      </c>
      <c r="I26" s="7">
        <v>0</v>
      </c>
      <c r="J26" s="7">
        <v>0</v>
      </c>
      <c r="K26" s="7">
        <v>106362</v>
      </c>
      <c r="L26" s="7">
        <v>0</v>
      </c>
      <c r="M26" s="7">
        <v>106362</v>
      </c>
      <c r="N26" s="7">
        <v>0</v>
      </c>
      <c r="O26" s="16">
        <v>106362</v>
      </c>
      <c r="P26" s="7">
        <v>24018</v>
      </c>
      <c r="Q26" s="7">
        <v>82344</v>
      </c>
      <c r="R26" s="7">
        <v>18699099</v>
      </c>
      <c r="S26" s="7" t="s">
        <v>27</v>
      </c>
    </row>
    <row r="27" spans="1:19" ht="15" customHeight="1" x14ac:dyDescent="0.25">
      <c r="A27" s="5" t="s">
        <v>115</v>
      </c>
      <c r="B27" s="5" t="s">
        <v>70</v>
      </c>
      <c r="C27" s="6">
        <v>18805461</v>
      </c>
      <c r="D27" s="7">
        <v>0</v>
      </c>
      <c r="E27" s="7">
        <v>0</v>
      </c>
      <c r="F27" s="7">
        <v>0</v>
      </c>
      <c r="G27" s="7">
        <v>0</v>
      </c>
      <c r="H27" s="7">
        <v>18805461</v>
      </c>
      <c r="I27" s="7">
        <v>0</v>
      </c>
      <c r="J27" s="7">
        <v>0</v>
      </c>
      <c r="K27" s="7">
        <v>106362</v>
      </c>
      <c r="L27" s="7">
        <v>0</v>
      </c>
      <c r="M27" s="7">
        <v>106362</v>
      </c>
      <c r="N27" s="7">
        <v>0</v>
      </c>
      <c r="O27" s="16">
        <v>106362</v>
      </c>
      <c r="P27" s="7">
        <v>24018</v>
      </c>
      <c r="Q27" s="7">
        <v>82344</v>
      </c>
      <c r="R27" s="7">
        <v>18699099</v>
      </c>
      <c r="S27" s="7" t="s">
        <v>27</v>
      </c>
    </row>
    <row r="28" spans="1:19" ht="15" customHeight="1" x14ac:dyDescent="0.25">
      <c r="A28" s="5" t="s">
        <v>116</v>
      </c>
      <c r="B28" s="5" t="s">
        <v>117</v>
      </c>
      <c r="C28" s="6">
        <v>16629080</v>
      </c>
      <c r="D28" s="7">
        <v>0</v>
      </c>
      <c r="E28" s="7">
        <v>0</v>
      </c>
      <c r="F28" s="7">
        <v>0</v>
      </c>
      <c r="G28" s="7">
        <v>0</v>
      </c>
      <c r="H28" s="7">
        <v>16629080</v>
      </c>
      <c r="I28" s="7">
        <v>0</v>
      </c>
      <c r="J28" s="7">
        <v>0</v>
      </c>
      <c r="K28" s="7">
        <v>93849</v>
      </c>
      <c r="L28" s="7">
        <v>0</v>
      </c>
      <c r="M28" s="7">
        <v>93849</v>
      </c>
      <c r="N28" s="7">
        <v>0</v>
      </c>
      <c r="O28" s="16">
        <v>93849</v>
      </c>
      <c r="P28" s="7">
        <v>21192</v>
      </c>
      <c r="Q28" s="7">
        <v>72657</v>
      </c>
      <c r="R28" s="7">
        <v>16535231</v>
      </c>
      <c r="S28" s="7" t="s">
        <v>46</v>
      </c>
    </row>
    <row r="29" spans="1:19" ht="15" customHeight="1" x14ac:dyDescent="0.25">
      <c r="A29" s="5" t="s">
        <v>122</v>
      </c>
      <c r="B29" s="5" t="s">
        <v>123</v>
      </c>
      <c r="C29" s="6">
        <v>2176381</v>
      </c>
      <c r="D29" s="7">
        <v>0</v>
      </c>
      <c r="E29" s="7">
        <v>0</v>
      </c>
      <c r="F29" s="7">
        <v>0</v>
      </c>
      <c r="G29" s="7">
        <v>0</v>
      </c>
      <c r="H29" s="7">
        <v>2176381</v>
      </c>
      <c r="I29" s="7">
        <v>0</v>
      </c>
      <c r="J29" s="7">
        <v>0</v>
      </c>
      <c r="K29" s="7">
        <v>12513</v>
      </c>
      <c r="L29" s="7">
        <v>0</v>
      </c>
      <c r="M29" s="7">
        <v>12513</v>
      </c>
      <c r="N29" s="7">
        <v>0</v>
      </c>
      <c r="O29" s="16">
        <v>12513</v>
      </c>
      <c r="P29" s="7">
        <v>2826</v>
      </c>
      <c r="Q29" s="7">
        <v>9687</v>
      </c>
      <c r="R29" s="7">
        <v>2163868</v>
      </c>
      <c r="S29" s="7" t="s">
        <v>46</v>
      </c>
    </row>
    <row r="30" spans="1:19" ht="15" customHeight="1" x14ac:dyDescent="0.25">
      <c r="A30" s="5" t="s">
        <v>168</v>
      </c>
      <c r="B30" s="5" t="s">
        <v>169</v>
      </c>
      <c r="C30" s="6">
        <v>621951904.27999997</v>
      </c>
      <c r="D30" s="7">
        <v>0</v>
      </c>
      <c r="E30" s="7">
        <v>0</v>
      </c>
      <c r="F30" s="7">
        <v>20000000</v>
      </c>
      <c r="G30" s="7">
        <v>20000000</v>
      </c>
      <c r="H30" s="7">
        <v>621951904.27999997</v>
      </c>
      <c r="I30" s="7">
        <v>0</v>
      </c>
      <c r="J30" s="7">
        <v>0</v>
      </c>
      <c r="K30" s="7">
        <v>164042047.28</v>
      </c>
      <c r="L30" s="7">
        <v>18748902</v>
      </c>
      <c r="M30" s="7">
        <v>145293145.28</v>
      </c>
      <c r="N30" s="7">
        <v>61457798.240000002</v>
      </c>
      <c r="O30" s="16">
        <v>83835347.040000007</v>
      </c>
      <c r="P30" s="7">
        <v>43499878.75</v>
      </c>
      <c r="Q30" s="7">
        <v>40335468.289999999</v>
      </c>
      <c r="R30" s="7">
        <v>457909857</v>
      </c>
      <c r="S30" s="7" t="s">
        <v>27</v>
      </c>
    </row>
    <row r="31" spans="1:19" ht="15" customHeight="1" x14ac:dyDescent="0.25">
      <c r="A31" s="5" t="s">
        <v>180</v>
      </c>
      <c r="B31" s="5" t="s">
        <v>181</v>
      </c>
      <c r="C31" s="6">
        <v>621951904.27999997</v>
      </c>
      <c r="D31" s="7">
        <v>0</v>
      </c>
      <c r="E31" s="7">
        <v>0</v>
      </c>
      <c r="F31" s="7">
        <v>20000000</v>
      </c>
      <c r="G31" s="7">
        <v>20000000</v>
      </c>
      <c r="H31" s="7">
        <v>621951904.27999997</v>
      </c>
      <c r="I31" s="7">
        <v>0</v>
      </c>
      <c r="J31" s="7">
        <v>0</v>
      </c>
      <c r="K31" s="7">
        <v>164042047.28</v>
      </c>
      <c r="L31" s="7">
        <v>18748902</v>
      </c>
      <c r="M31" s="7">
        <v>145293145.28</v>
      </c>
      <c r="N31" s="7">
        <v>61457798.240000002</v>
      </c>
      <c r="O31" s="16">
        <v>83835347.040000007</v>
      </c>
      <c r="P31" s="7">
        <v>43499878.75</v>
      </c>
      <c r="Q31" s="7">
        <v>40335468.289999999</v>
      </c>
      <c r="R31" s="7">
        <v>457909857</v>
      </c>
      <c r="S31" s="7" t="s">
        <v>27</v>
      </c>
    </row>
    <row r="32" spans="1:19" ht="15" customHeight="1" x14ac:dyDescent="0.25">
      <c r="A32" s="5" t="s">
        <v>182</v>
      </c>
      <c r="B32" s="5" t="s">
        <v>183</v>
      </c>
      <c r="C32" s="6">
        <v>38213905</v>
      </c>
      <c r="D32" s="7">
        <v>0</v>
      </c>
      <c r="E32" s="7">
        <v>0</v>
      </c>
      <c r="F32" s="7">
        <v>0</v>
      </c>
      <c r="G32" s="7">
        <v>0</v>
      </c>
      <c r="H32" s="7">
        <v>38213905</v>
      </c>
      <c r="I32" s="7">
        <v>0</v>
      </c>
      <c r="J32" s="7">
        <v>0</v>
      </c>
      <c r="K32" s="7">
        <v>0</v>
      </c>
      <c r="L32" s="7">
        <v>0</v>
      </c>
      <c r="M32" s="7">
        <v>0</v>
      </c>
      <c r="N32" s="7">
        <v>0</v>
      </c>
      <c r="O32" s="16">
        <v>0</v>
      </c>
      <c r="P32" s="7">
        <v>0</v>
      </c>
      <c r="Q32" s="7">
        <v>0</v>
      </c>
      <c r="R32" s="7">
        <v>38213905</v>
      </c>
      <c r="S32" s="7" t="s">
        <v>27</v>
      </c>
    </row>
    <row r="33" spans="1:19" ht="15" customHeight="1" x14ac:dyDescent="0.25">
      <c r="A33" s="5" t="s">
        <v>184</v>
      </c>
      <c r="B33" s="5" t="s">
        <v>185</v>
      </c>
      <c r="C33" s="6">
        <v>38213905</v>
      </c>
      <c r="D33" s="7">
        <v>0</v>
      </c>
      <c r="E33" s="7">
        <v>0</v>
      </c>
      <c r="F33" s="7">
        <v>0</v>
      </c>
      <c r="G33" s="7">
        <v>0</v>
      </c>
      <c r="H33" s="7">
        <v>38213905</v>
      </c>
      <c r="I33" s="7">
        <v>0</v>
      </c>
      <c r="J33" s="7">
        <v>0</v>
      </c>
      <c r="K33" s="7">
        <v>0</v>
      </c>
      <c r="L33" s="7">
        <v>0</v>
      </c>
      <c r="M33" s="7">
        <v>0</v>
      </c>
      <c r="N33" s="7">
        <v>0</v>
      </c>
      <c r="O33" s="16">
        <v>0</v>
      </c>
      <c r="P33" s="7">
        <v>0</v>
      </c>
      <c r="Q33" s="7">
        <v>0</v>
      </c>
      <c r="R33" s="7">
        <v>38213905</v>
      </c>
      <c r="S33" s="7" t="s">
        <v>27</v>
      </c>
    </row>
    <row r="34" spans="1:19" ht="15" customHeight="1" x14ac:dyDescent="0.25">
      <c r="A34" s="5" t="s">
        <v>186</v>
      </c>
      <c r="B34" s="5" t="s">
        <v>593</v>
      </c>
      <c r="C34" s="6">
        <v>38213905</v>
      </c>
      <c r="D34" s="7">
        <v>0</v>
      </c>
      <c r="E34" s="7">
        <v>0</v>
      </c>
      <c r="F34" s="7">
        <v>0</v>
      </c>
      <c r="G34" s="7">
        <v>0</v>
      </c>
      <c r="H34" s="7">
        <v>38213905</v>
      </c>
      <c r="I34" s="7">
        <v>0</v>
      </c>
      <c r="J34" s="7">
        <v>0</v>
      </c>
      <c r="K34" s="7">
        <v>0</v>
      </c>
      <c r="L34" s="7">
        <v>0</v>
      </c>
      <c r="M34" s="7">
        <v>0</v>
      </c>
      <c r="N34" s="7">
        <v>0</v>
      </c>
      <c r="O34" s="16">
        <v>0</v>
      </c>
      <c r="P34" s="7">
        <v>0</v>
      </c>
      <c r="Q34" s="7">
        <v>0</v>
      </c>
      <c r="R34" s="7">
        <v>38213905</v>
      </c>
      <c r="S34" s="7" t="s">
        <v>46</v>
      </c>
    </row>
    <row r="35" spans="1:19" ht="15" customHeight="1" x14ac:dyDescent="0.25">
      <c r="A35" s="5" t="s">
        <v>328</v>
      </c>
      <c r="B35" s="5" t="s">
        <v>329</v>
      </c>
      <c r="C35" s="6">
        <v>583737999.27999997</v>
      </c>
      <c r="D35" s="7">
        <v>0</v>
      </c>
      <c r="E35" s="7">
        <v>0</v>
      </c>
      <c r="F35" s="7">
        <v>20000000</v>
      </c>
      <c r="G35" s="7">
        <v>20000000</v>
      </c>
      <c r="H35" s="7">
        <v>583737999.27999997</v>
      </c>
      <c r="I35" s="7">
        <v>0</v>
      </c>
      <c r="J35" s="7">
        <v>0</v>
      </c>
      <c r="K35" s="7">
        <v>164042047.28</v>
      </c>
      <c r="L35" s="7">
        <v>18748902</v>
      </c>
      <c r="M35" s="7">
        <v>145293145.28</v>
      </c>
      <c r="N35" s="7">
        <v>61457798.240000002</v>
      </c>
      <c r="O35" s="16">
        <v>83835347.040000007</v>
      </c>
      <c r="P35" s="7">
        <v>43499878.75</v>
      </c>
      <c r="Q35" s="7">
        <v>40335468.289999999</v>
      </c>
      <c r="R35" s="7">
        <v>419695952</v>
      </c>
      <c r="S35" s="7" t="s">
        <v>27</v>
      </c>
    </row>
    <row r="36" spans="1:19" ht="15" customHeight="1" x14ac:dyDescent="0.25">
      <c r="A36" s="5" t="s">
        <v>388</v>
      </c>
      <c r="B36" s="5" t="s">
        <v>389</v>
      </c>
      <c r="C36" s="6">
        <v>29601695.34</v>
      </c>
      <c r="D36" s="7">
        <v>0</v>
      </c>
      <c r="E36" s="7">
        <v>0</v>
      </c>
      <c r="F36" s="7">
        <v>20000000</v>
      </c>
      <c r="G36" s="7">
        <v>0</v>
      </c>
      <c r="H36" s="7">
        <v>49601695.340000004</v>
      </c>
      <c r="I36" s="7">
        <v>0</v>
      </c>
      <c r="J36" s="7">
        <v>0</v>
      </c>
      <c r="K36" s="7">
        <v>30979166.039999999</v>
      </c>
      <c r="L36" s="7">
        <v>18730725</v>
      </c>
      <c r="M36" s="7">
        <v>12248441.039999999</v>
      </c>
      <c r="N36" s="7">
        <v>0</v>
      </c>
      <c r="O36" s="16">
        <v>12248441.039999999</v>
      </c>
      <c r="P36" s="7">
        <v>345171.75</v>
      </c>
      <c r="Q36" s="7">
        <v>11903269.289999999</v>
      </c>
      <c r="R36" s="7">
        <v>18622529.300000001</v>
      </c>
      <c r="S36" s="7" t="s">
        <v>27</v>
      </c>
    </row>
    <row r="37" spans="1:19" ht="15" customHeight="1" x14ac:dyDescent="0.25">
      <c r="A37" s="5" t="s">
        <v>390</v>
      </c>
      <c r="B37" s="5" t="s">
        <v>594</v>
      </c>
      <c r="C37" s="6">
        <v>21006905.219999999</v>
      </c>
      <c r="D37" s="7">
        <v>0</v>
      </c>
      <c r="E37" s="7">
        <v>0</v>
      </c>
      <c r="F37" s="7">
        <v>20000000</v>
      </c>
      <c r="G37" s="7">
        <v>0</v>
      </c>
      <c r="H37" s="7">
        <v>41006905.219999999</v>
      </c>
      <c r="I37" s="7">
        <v>0</v>
      </c>
      <c r="J37" s="7">
        <v>0</v>
      </c>
      <c r="K37" s="7">
        <v>30979166.039999999</v>
      </c>
      <c r="L37" s="7">
        <v>18730725</v>
      </c>
      <c r="M37" s="7">
        <v>12248441.039999999</v>
      </c>
      <c r="N37" s="7">
        <v>0</v>
      </c>
      <c r="O37" s="16">
        <v>12248441.039999999</v>
      </c>
      <c r="P37" s="7">
        <v>345171.75</v>
      </c>
      <c r="Q37" s="7">
        <v>11903269.289999999</v>
      </c>
      <c r="R37" s="7">
        <v>10027739.18</v>
      </c>
      <c r="S37" s="7" t="s">
        <v>46</v>
      </c>
    </row>
    <row r="38" spans="1:19" ht="15" customHeight="1" x14ac:dyDescent="0.25">
      <c r="A38" s="5" t="s">
        <v>394</v>
      </c>
      <c r="B38" s="5" t="s">
        <v>595</v>
      </c>
      <c r="C38" s="6">
        <v>8594790.1199999992</v>
      </c>
      <c r="D38" s="7">
        <v>0</v>
      </c>
      <c r="E38" s="7">
        <v>0</v>
      </c>
      <c r="F38" s="7">
        <v>0</v>
      </c>
      <c r="G38" s="7">
        <v>0</v>
      </c>
      <c r="H38" s="7">
        <v>8594790.1199999992</v>
      </c>
      <c r="I38" s="7">
        <v>0</v>
      </c>
      <c r="J38" s="7">
        <v>0</v>
      </c>
      <c r="K38" s="7">
        <v>0</v>
      </c>
      <c r="L38" s="7">
        <v>0</v>
      </c>
      <c r="M38" s="7">
        <v>0</v>
      </c>
      <c r="N38" s="7">
        <v>0</v>
      </c>
      <c r="O38" s="16">
        <v>0</v>
      </c>
      <c r="P38" s="7">
        <v>0</v>
      </c>
      <c r="Q38" s="7">
        <v>0</v>
      </c>
      <c r="R38" s="7">
        <v>8594790.1199999992</v>
      </c>
      <c r="S38" s="7" t="s">
        <v>46</v>
      </c>
    </row>
    <row r="39" spans="1:19" ht="15" customHeight="1" x14ac:dyDescent="0.25">
      <c r="A39" s="5" t="s">
        <v>434</v>
      </c>
      <c r="B39" s="5" t="s">
        <v>435</v>
      </c>
      <c r="C39" s="6">
        <v>554136303.94000006</v>
      </c>
      <c r="D39" s="7">
        <v>0</v>
      </c>
      <c r="E39" s="7">
        <v>0</v>
      </c>
      <c r="F39" s="7">
        <v>0</v>
      </c>
      <c r="G39" s="7">
        <v>20000000</v>
      </c>
      <c r="H39" s="7">
        <v>534136303.94</v>
      </c>
      <c r="I39" s="7">
        <v>0</v>
      </c>
      <c r="J39" s="7">
        <v>0</v>
      </c>
      <c r="K39" s="7">
        <v>133062881.23999999</v>
      </c>
      <c r="L39" s="7">
        <v>18177</v>
      </c>
      <c r="M39" s="7">
        <v>133044704.23999999</v>
      </c>
      <c r="N39" s="7">
        <v>61457798.240000002</v>
      </c>
      <c r="O39" s="16">
        <v>71586906</v>
      </c>
      <c r="P39" s="7">
        <v>43154707</v>
      </c>
      <c r="Q39" s="7">
        <v>28432199</v>
      </c>
      <c r="R39" s="7">
        <v>401073422.69999999</v>
      </c>
      <c r="S39" s="7" t="s">
        <v>27</v>
      </c>
    </row>
    <row r="40" spans="1:19" ht="15" customHeight="1" x14ac:dyDescent="0.25">
      <c r="A40" s="5" t="s">
        <v>436</v>
      </c>
      <c r="B40" s="5" t="s">
        <v>143</v>
      </c>
      <c r="C40" s="6">
        <v>7721994</v>
      </c>
      <c r="D40" s="7">
        <v>0</v>
      </c>
      <c r="E40" s="7">
        <v>0</v>
      </c>
      <c r="F40" s="7">
        <v>0</v>
      </c>
      <c r="G40" s="7">
        <v>0</v>
      </c>
      <c r="H40" s="7">
        <v>7721994</v>
      </c>
      <c r="I40" s="7">
        <v>0</v>
      </c>
      <c r="J40" s="7">
        <v>0</v>
      </c>
      <c r="K40" s="7">
        <v>0</v>
      </c>
      <c r="L40" s="7">
        <v>0</v>
      </c>
      <c r="M40" s="7">
        <v>0</v>
      </c>
      <c r="N40" s="7">
        <v>0</v>
      </c>
      <c r="O40" s="16">
        <v>0</v>
      </c>
      <c r="P40" s="7">
        <v>0</v>
      </c>
      <c r="Q40" s="7">
        <v>0</v>
      </c>
      <c r="R40" s="7">
        <v>7721994</v>
      </c>
      <c r="S40" s="7" t="s">
        <v>46</v>
      </c>
    </row>
    <row r="41" spans="1:19" ht="15" customHeight="1" x14ac:dyDescent="0.25">
      <c r="A41" s="5" t="s">
        <v>440</v>
      </c>
      <c r="B41" s="5" t="s">
        <v>147</v>
      </c>
      <c r="C41" s="6">
        <v>48947510</v>
      </c>
      <c r="D41" s="7">
        <v>0</v>
      </c>
      <c r="E41" s="7">
        <v>0</v>
      </c>
      <c r="F41" s="7">
        <v>0</v>
      </c>
      <c r="G41" s="7">
        <v>20000000</v>
      </c>
      <c r="H41" s="7">
        <v>28947510</v>
      </c>
      <c r="I41" s="7">
        <v>0</v>
      </c>
      <c r="J41" s="7">
        <v>0</v>
      </c>
      <c r="K41" s="7">
        <v>1882200</v>
      </c>
      <c r="L41" s="7">
        <v>18177</v>
      </c>
      <c r="M41" s="7">
        <v>1864023</v>
      </c>
      <c r="N41" s="7">
        <v>0</v>
      </c>
      <c r="O41" s="16">
        <v>1864023</v>
      </c>
      <c r="P41" s="7">
        <v>1144023</v>
      </c>
      <c r="Q41" s="7">
        <v>720000</v>
      </c>
      <c r="R41" s="7">
        <v>27065310</v>
      </c>
      <c r="S41" s="7" t="s">
        <v>46</v>
      </c>
    </row>
    <row r="42" spans="1:19" ht="15" customHeight="1" x14ac:dyDescent="0.25">
      <c r="A42" s="5" t="s">
        <v>444</v>
      </c>
      <c r="B42" s="5" t="s">
        <v>151</v>
      </c>
      <c r="C42" s="6">
        <v>109629720</v>
      </c>
      <c r="D42" s="7">
        <v>0</v>
      </c>
      <c r="E42" s="7">
        <v>0</v>
      </c>
      <c r="F42" s="7">
        <v>0</v>
      </c>
      <c r="G42" s="7">
        <v>0</v>
      </c>
      <c r="H42" s="7">
        <v>109629720</v>
      </c>
      <c r="I42" s="7">
        <v>0</v>
      </c>
      <c r="J42" s="7">
        <v>0</v>
      </c>
      <c r="K42" s="7">
        <v>56552535</v>
      </c>
      <c r="L42" s="7">
        <v>0</v>
      </c>
      <c r="M42" s="7">
        <v>56552535</v>
      </c>
      <c r="N42" s="7">
        <v>34940336</v>
      </c>
      <c r="O42" s="16">
        <v>21612199</v>
      </c>
      <c r="P42" s="7">
        <v>3900000</v>
      </c>
      <c r="Q42" s="7">
        <v>17712199</v>
      </c>
      <c r="R42" s="7">
        <v>53077185</v>
      </c>
      <c r="S42" s="7" t="s">
        <v>46</v>
      </c>
    </row>
    <row r="43" spans="1:19" ht="15" customHeight="1" x14ac:dyDescent="0.25">
      <c r="A43" s="5" t="s">
        <v>448</v>
      </c>
      <c r="B43" s="5" t="s">
        <v>155</v>
      </c>
      <c r="C43" s="6">
        <v>302149225.30000001</v>
      </c>
      <c r="D43" s="7">
        <v>0</v>
      </c>
      <c r="E43" s="7">
        <v>0</v>
      </c>
      <c r="F43" s="7">
        <v>0</v>
      </c>
      <c r="G43" s="7">
        <v>0</v>
      </c>
      <c r="H43" s="7">
        <v>302149225.30000001</v>
      </c>
      <c r="I43" s="7">
        <v>0</v>
      </c>
      <c r="J43" s="7">
        <v>0</v>
      </c>
      <c r="K43" s="7">
        <v>0</v>
      </c>
      <c r="L43" s="7">
        <v>0</v>
      </c>
      <c r="M43" s="7">
        <v>0</v>
      </c>
      <c r="N43" s="7">
        <v>0</v>
      </c>
      <c r="O43" s="16">
        <v>0</v>
      </c>
      <c r="P43" s="7">
        <v>0</v>
      </c>
      <c r="Q43" s="7">
        <v>0</v>
      </c>
      <c r="R43" s="7">
        <v>302149225.30000001</v>
      </c>
      <c r="S43" s="7" t="s">
        <v>46</v>
      </c>
    </row>
    <row r="44" spans="1:19" ht="15" customHeight="1" x14ac:dyDescent="0.25">
      <c r="A44" s="5" t="s">
        <v>452</v>
      </c>
      <c r="B44" s="5" t="s">
        <v>139</v>
      </c>
      <c r="C44" s="6">
        <v>11031420</v>
      </c>
      <c r="D44" s="7">
        <v>0</v>
      </c>
      <c r="E44" s="7">
        <v>0</v>
      </c>
      <c r="F44" s="7">
        <v>0</v>
      </c>
      <c r="G44" s="7">
        <v>0</v>
      </c>
      <c r="H44" s="7">
        <v>11031420</v>
      </c>
      <c r="I44" s="7">
        <v>0</v>
      </c>
      <c r="J44" s="7">
        <v>0</v>
      </c>
      <c r="K44" s="7">
        <v>0</v>
      </c>
      <c r="L44" s="7">
        <v>0</v>
      </c>
      <c r="M44" s="7">
        <v>0</v>
      </c>
      <c r="N44" s="7">
        <v>0</v>
      </c>
      <c r="O44" s="16">
        <v>0</v>
      </c>
      <c r="P44" s="7">
        <v>0</v>
      </c>
      <c r="Q44" s="7">
        <v>0</v>
      </c>
      <c r="R44" s="7">
        <v>11031420</v>
      </c>
      <c r="S44" s="7" t="s">
        <v>46</v>
      </c>
    </row>
    <row r="45" spans="1:19" ht="15" customHeight="1" x14ac:dyDescent="0.25">
      <c r="A45" s="5" t="s">
        <v>456</v>
      </c>
      <c r="B45" s="5" t="s">
        <v>173</v>
      </c>
      <c r="C45" s="6">
        <v>2118488.4</v>
      </c>
      <c r="D45" s="7">
        <v>0</v>
      </c>
      <c r="E45" s="7">
        <v>0</v>
      </c>
      <c r="F45" s="7">
        <v>0</v>
      </c>
      <c r="G45" s="7">
        <v>0</v>
      </c>
      <c r="H45" s="7">
        <v>2118488.4</v>
      </c>
      <c r="I45" s="7">
        <v>0</v>
      </c>
      <c r="J45" s="7">
        <v>0</v>
      </c>
      <c r="K45" s="7">
        <v>2118488.4</v>
      </c>
      <c r="L45" s="7">
        <v>0</v>
      </c>
      <c r="M45" s="7">
        <v>2118488.4</v>
      </c>
      <c r="N45" s="7">
        <v>0</v>
      </c>
      <c r="O45" s="16">
        <v>2118488.4</v>
      </c>
      <c r="P45" s="7">
        <v>2118488.4</v>
      </c>
      <c r="Q45" s="7">
        <v>0</v>
      </c>
      <c r="R45" s="7">
        <v>0</v>
      </c>
      <c r="S45" s="7" t="s">
        <v>46</v>
      </c>
    </row>
    <row r="46" spans="1:19" ht="15" customHeight="1" x14ac:dyDescent="0.25">
      <c r="A46" s="5" t="s">
        <v>460</v>
      </c>
      <c r="B46" s="5" t="s">
        <v>596</v>
      </c>
      <c r="C46" s="6">
        <v>472500</v>
      </c>
      <c r="D46" s="7">
        <v>0</v>
      </c>
      <c r="E46" s="7">
        <v>0</v>
      </c>
      <c r="F46" s="7">
        <v>0</v>
      </c>
      <c r="G46" s="7">
        <v>0</v>
      </c>
      <c r="H46" s="7">
        <v>472500</v>
      </c>
      <c r="I46" s="7">
        <v>0</v>
      </c>
      <c r="J46" s="7">
        <v>0</v>
      </c>
      <c r="K46" s="7">
        <v>444211.6</v>
      </c>
      <c r="L46" s="7">
        <v>0</v>
      </c>
      <c r="M46" s="7">
        <v>444211.6</v>
      </c>
      <c r="N46" s="7">
        <v>0</v>
      </c>
      <c r="O46" s="16">
        <v>444211.6</v>
      </c>
      <c r="P46" s="7">
        <v>444211.6</v>
      </c>
      <c r="Q46" s="7">
        <v>0</v>
      </c>
      <c r="R46" s="7">
        <v>28288.400000000001</v>
      </c>
      <c r="S46" s="7" t="s">
        <v>46</v>
      </c>
    </row>
    <row r="47" spans="1:19" ht="15" customHeight="1" x14ac:dyDescent="0.25">
      <c r="A47" s="5" t="s">
        <v>464</v>
      </c>
      <c r="B47" s="5" t="s">
        <v>597</v>
      </c>
      <c r="C47" s="6">
        <v>14375000</v>
      </c>
      <c r="D47" s="7">
        <v>0</v>
      </c>
      <c r="E47" s="7">
        <v>0</v>
      </c>
      <c r="F47" s="7">
        <v>0</v>
      </c>
      <c r="G47" s="7">
        <v>0</v>
      </c>
      <c r="H47" s="7">
        <v>14375000</v>
      </c>
      <c r="I47" s="7">
        <v>0</v>
      </c>
      <c r="J47" s="7">
        <v>0</v>
      </c>
      <c r="K47" s="7">
        <v>14375000</v>
      </c>
      <c r="L47" s="7">
        <v>0</v>
      </c>
      <c r="M47" s="7">
        <v>14375000</v>
      </c>
      <c r="N47" s="7">
        <v>14375000</v>
      </c>
      <c r="O47" s="16">
        <v>0</v>
      </c>
      <c r="P47" s="7">
        <v>0</v>
      </c>
      <c r="Q47" s="7">
        <v>0</v>
      </c>
      <c r="R47" s="7">
        <v>0</v>
      </c>
      <c r="S47" s="7" t="s">
        <v>46</v>
      </c>
    </row>
    <row r="48" spans="1:19" ht="15" customHeight="1" x14ac:dyDescent="0.25">
      <c r="A48" s="5" t="s">
        <v>468</v>
      </c>
      <c r="B48" s="5" t="s">
        <v>598</v>
      </c>
      <c r="C48" s="6">
        <v>57690446.240000002</v>
      </c>
      <c r="D48" s="7">
        <v>0</v>
      </c>
      <c r="E48" s="7">
        <v>0</v>
      </c>
      <c r="F48" s="7">
        <v>0</v>
      </c>
      <c r="G48" s="7">
        <v>0</v>
      </c>
      <c r="H48" s="7">
        <v>57690446.240000002</v>
      </c>
      <c r="I48" s="7">
        <v>0</v>
      </c>
      <c r="J48" s="7">
        <v>0</v>
      </c>
      <c r="K48" s="7">
        <v>57690446.240000002</v>
      </c>
      <c r="L48" s="7">
        <v>0</v>
      </c>
      <c r="M48" s="7">
        <v>57690446.240000002</v>
      </c>
      <c r="N48" s="7">
        <v>12142462.24</v>
      </c>
      <c r="O48" s="16">
        <v>45547984</v>
      </c>
      <c r="P48" s="7">
        <v>35547984</v>
      </c>
      <c r="Q48" s="7">
        <v>10000000</v>
      </c>
      <c r="R48" s="7">
        <v>0</v>
      </c>
      <c r="S48" s="7" t="s">
        <v>46</v>
      </c>
    </row>
    <row r="49" spans="1:19" ht="15" customHeight="1" x14ac:dyDescent="0.25">
      <c r="A49" s="5" t="s">
        <v>498</v>
      </c>
      <c r="B49" s="5" t="s">
        <v>499</v>
      </c>
      <c r="C49" s="6">
        <v>491207629.27999997</v>
      </c>
      <c r="D49" s="7">
        <v>0</v>
      </c>
      <c r="E49" s="7">
        <v>0</v>
      </c>
      <c r="F49" s="7">
        <v>0</v>
      </c>
      <c r="G49" s="7">
        <v>0</v>
      </c>
      <c r="H49" s="7">
        <v>491207629.27999997</v>
      </c>
      <c r="I49" s="7">
        <v>0</v>
      </c>
      <c r="J49" s="7">
        <v>0</v>
      </c>
      <c r="K49" s="7">
        <v>186000000</v>
      </c>
      <c r="L49" s="7">
        <v>140976026</v>
      </c>
      <c r="M49" s="7">
        <v>45023974</v>
      </c>
      <c r="N49" s="7">
        <v>0</v>
      </c>
      <c r="O49" s="16">
        <v>45023974</v>
      </c>
      <c r="P49" s="7">
        <v>35023974</v>
      </c>
      <c r="Q49" s="7">
        <v>10000000</v>
      </c>
      <c r="R49" s="7">
        <v>305207629.27999997</v>
      </c>
      <c r="S49" s="7" t="s">
        <v>27</v>
      </c>
    </row>
    <row r="50" spans="1:19" ht="15" customHeight="1" x14ac:dyDescent="0.25">
      <c r="A50" s="5" t="s">
        <v>599</v>
      </c>
      <c r="B50" s="5" t="s">
        <v>600</v>
      </c>
      <c r="C50" s="6">
        <v>247532960.28</v>
      </c>
      <c r="D50" s="7">
        <v>0</v>
      </c>
      <c r="E50" s="7">
        <v>0</v>
      </c>
      <c r="F50" s="7">
        <v>0</v>
      </c>
      <c r="G50" s="7">
        <v>0</v>
      </c>
      <c r="H50" s="7">
        <v>247532960.28</v>
      </c>
      <c r="I50" s="7">
        <v>0</v>
      </c>
      <c r="J50" s="7">
        <v>0</v>
      </c>
      <c r="K50" s="7">
        <v>186000000</v>
      </c>
      <c r="L50" s="7">
        <v>140976026</v>
      </c>
      <c r="M50" s="7">
        <v>45023974</v>
      </c>
      <c r="N50" s="7">
        <v>0</v>
      </c>
      <c r="O50" s="16">
        <v>45023974</v>
      </c>
      <c r="P50" s="7">
        <v>35023974</v>
      </c>
      <c r="Q50" s="7">
        <v>10000000</v>
      </c>
      <c r="R50" s="7">
        <v>61532960.280000001</v>
      </c>
      <c r="S50" s="7" t="s">
        <v>27</v>
      </c>
    </row>
    <row r="51" spans="1:19" ht="15" customHeight="1" x14ac:dyDescent="0.25">
      <c r="A51" s="5" t="s">
        <v>510</v>
      </c>
      <c r="B51" s="5" t="s">
        <v>511</v>
      </c>
      <c r="C51" s="6">
        <v>247532960.28</v>
      </c>
      <c r="D51" s="7">
        <v>0</v>
      </c>
      <c r="E51" s="7">
        <v>0</v>
      </c>
      <c r="F51" s="7">
        <v>0</v>
      </c>
      <c r="G51" s="7">
        <v>0</v>
      </c>
      <c r="H51" s="7">
        <v>247532960.28</v>
      </c>
      <c r="I51" s="7">
        <v>0</v>
      </c>
      <c r="J51" s="7">
        <v>0</v>
      </c>
      <c r="K51" s="7">
        <v>186000000</v>
      </c>
      <c r="L51" s="7">
        <v>140976026</v>
      </c>
      <c r="M51" s="7">
        <v>45023974</v>
      </c>
      <c r="N51" s="7">
        <v>0</v>
      </c>
      <c r="O51" s="16">
        <v>45023974</v>
      </c>
      <c r="P51" s="7">
        <v>35023974</v>
      </c>
      <c r="Q51" s="7">
        <v>10000000</v>
      </c>
      <c r="R51" s="7">
        <v>61532960.280000001</v>
      </c>
      <c r="S51" s="7" t="s">
        <v>27</v>
      </c>
    </row>
    <row r="52" spans="1:19" ht="15" customHeight="1" x14ac:dyDescent="0.25">
      <c r="A52" s="5" t="s">
        <v>512</v>
      </c>
      <c r="B52" s="5" t="s">
        <v>513</v>
      </c>
      <c r="C52" s="6">
        <v>247532960.28</v>
      </c>
      <c r="D52" s="7">
        <v>0</v>
      </c>
      <c r="E52" s="7">
        <v>0</v>
      </c>
      <c r="F52" s="7">
        <v>0</v>
      </c>
      <c r="G52" s="7">
        <v>0</v>
      </c>
      <c r="H52" s="7">
        <v>247532960.28</v>
      </c>
      <c r="I52" s="7">
        <v>0</v>
      </c>
      <c r="J52" s="7">
        <v>0</v>
      </c>
      <c r="K52" s="7">
        <v>186000000</v>
      </c>
      <c r="L52" s="7">
        <v>140976026</v>
      </c>
      <c r="M52" s="7">
        <v>45023974</v>
      </c>
      <c r="N52" s="7">
        <v>0</v>
      </c>
      <c r="O52" s="16">
        <v>45023974</v>
      </c>
      <c r="P52" s="7">
        <v>35023974</v>
      </c>
      <c r="Q52" s="7">
        <v>10000000</v>
      </c>
      <c r="R52" s="7">
        <v>61532960.280000001</v>
      </c>
      <c r="S52" s="7" t="s">
        <v>27</v>
      </c>
    </row>
    <row r="53" spans="1:19" ht="15" customHeight="1" x14ac:dyDescent="0.25">
      <c r="A53" s="5" t="s">
        <v>514</v>
      </c>
      <c r="B53" s="5" t="s">
        <v>515</v>
      </c>
      <c r="C53" s="6">
        <v>247532960.28</v>
      </c>
      <c r="D53" s="7">
        <v>0</v>
      </c>
      <c r="E53" s="7">
        <v>0</v>
      </c>
      <c r="F53" s="7">
        <v>0</v>
      </c>
      <c r="G53" s="7">
        <v>0</v>
      </c>
      <c r="H53" s="7">
        <v>247532960.28</v>
      </c>
      <c r="I53" s="7">
        <v>0</v>
      </c>
      <c r="J53" s="7">
        <v>0</v>
      </c>
      <c r="K53" s="7">
        <v>186000000</v>
      </c>
      <c r="L53" s="7">
        <v>140976026</v>
      </c>
      <c r="M53" s="7">
        <v>45023974</v>
      </c>
      <c r="N53" s="7">
        <v>0</v>
      </c>
      <c r="O53" s="16">
        <v>45023974</v>
      </c>
      <c r="P53" s="7">
        <v>35023974</v>
      </c>
      <c r="Q53" s="7">
        <v>10000000</v>
      </c>
      <c r="R53" s="7">
        <v>61532960.280000001</v>
      </c>
      <c r="S53" s="7" t="s">
        <v>27</v>
      </c>
    </row>
    <row r="54" spans="1:19" ht="15" customHeight="1" x14ac:dyDescent="0.25">
      <c r="A54" s="5" t="s">
        <v>516</v>
      </c>
      <c r="B54" s="5" t="s">
        <v>517</v>
      </c>
      <c r="C54" s="6">
        <v>87198237.280000001</v>
      </c>
      <c r="D54" s="7">
        <v>0</v>
      </c>
      <c r="E54" s="7">
        <v>0</v>
      </c>
      <c r="F54" s="7">
        <v>0</v>
      </c>
      <c r="G54" s="7">
        <v>0</v>
      </c>
      <c r="H54" s="7">
        <v>87198237.280000001</v>
      </c>
      <c r="I54" s="7">
        <v>0</v>
      </c>
      <c r="J54" s="7">
        <v>0</v>
      </c>
      <c r="K54" s="7">
        <v>66000000</v>
      </c>
      <c r="L54" s="7">
        <v>50976026</v>
      </c>
      <c r="M54" s="7">
        <v>15023974</v>
      </c>
      <c r="N54" s="7">
        <v>0</v>
      </c>
      <c r="O54" s="16">
        <v>15023974</v>
      </c>
      <c r="P54" s="7">
        <v>15023974</v>
      </c>
      <c r="Q54" s="7">
        <v>0</v>
      </c>
      <c r="R54" s="7">
        <v>21198237.280000001</v>
      </c>
      <c r="S54" s="7" t="s">
        <v>46</v>
      </c>
    </row>
    <row r="55" spans="1:19" ht="15" customHeight="1" x14ac:dyDescent="0.25">
      <c r="A55" s="5" t="s">
        <v>520</v>
      </c>
      <c r="B55" s="5" t="s">
        <v>521</v>
      </c>
      <c r="C55" s="6">
        <v>160334723</v>
      </c>
      <c r="D55" s="7">
        <v>0</v>
      </c>
      <c r="E55" s="7">
        <v>0</v>
      </c>
      <c r="F55" s="7">
        <v>0</v>
      </c>
      <c r="G55" s="7">
        <v>0</v>
      </c>
      <c r="H55" s="7">
        <v>160334723</v>
      </c>
      <c r="I55" s="7">
        <v>0</v>
      </c>
      <c r="J55" s="7">
        <v>0</v>
      </c>
      <c r="K55" s="7">
        <v>120000000</v>
      </c>
      <c r="L55" s="7">
        <v>90000000</v>
      </c>
      <c r="M55" s="7">
        <v>30000000</v>
      </c>
      <c r="N55" s="7">
        <v>0</v>
      </c>
      <c r="O55" s="16">
        <v>30000000</v>
      </c>
      <c r="P55" s="7">
        <v>20000000</v>
      </c>
      <c r="Q55" s="7">
        <v>10000000</v>
      </c>
      <c r="R55" s="7">
        <v>40334723</v>
      </c>
      <c r="S55" s="7" t="s">
        <v>46</v>
      </c>
    </row>
    <row r="56" spans="1:19" ht="15" customHeight="1" x14ac:dyDescent="0.25">
      <c r="A56" s="5" t="s">
        <v>524</v>
      </c>
      <c r="B56" s="5" t="s">
        <v>525</v>
      </c>
      <c r="C56" s="6">
        <v>243674669</v>
      </c>
      <c r="D56" s="7">
        <v>0</v>
      </c>
      <c r="E56" s="7">
        <v>0</v>
      </c>
      <c r="F56" s="7">
        <v>0</v>
      </c>
      <c r="G56" s="7">
        <v>0</v>
      </c>
      <c r="H56" s="7">
        <v>243674669</v>
      </c>
      <c r="I56" s="7">
        <v>0</v>
      </c>
      <c r="J56" s="7">
        <v>0</v>
      </c>
      <c r="K56" s="7">
        <v>0</v>
      </c>
      <c r="L56" s="7">
        <v>0</v>
      </c>
      <c r="M56" s="7">
        <v>0</v>
      </c>
      <c r="N56" s="7">
        <v>0</v>
      </c>
      <c r="O56" s="16">
        <v>0</v>
      </c>
      <c r="P56" s="7">
        <v>0</v>
      </c>
      <c r="Q56" s="7">
        <v>0</v>
      </c>
      <c r="R56" s="7">
        <v>243674669</v>
      </c>
      <c r="S56" s="7" t="s">
        <v>27</v>
      </c>
    </row>
    <row r="57" spans="1:19" ht="15" customHeight="1" x14ac:dyDescent="0.25">
      <c r="A57" s="5" t="s">
        <v>526</v>
      </c>
      <c r="B57" s="5" t="s">
        <v>527</v>
      </c>
      <c r="C57" s="6">
        <v>243674669</v>
      </c>
      <c r="D57" s="7">
        <v>0</v>
      </c>
      <c r="E57" s="7">
        <v>0</v>
      </c>
      <c r="F57" s="7">
        <v>0</v>
      </c>
      <c r="G57" s="7">
        <v>0</v>
      </c>
      <c r="H57" s="7">
        <v>243674669</v>
      </c>
      <c r="I57" s="7">
        <v>0</v>
      </c>
      <c r="J57" s="7">
        <v>0</v>
      </c>
      <c r="K57" s="7">
        <v>0</v>
      </c>
      <c r="L57" s="7">
        <v>0</v>
      </c>
      <c r="M57" s="7">
        <v>0</v>
      </c>
      <c r="N57" s="7">
        <v>0</v>
      </c>
      <c r="O57" s="16">
        <v>0</v>
      </c>
      <c r="P57" s="7">
        <v>0</v>
      </c>
      <c r="Q57" s="7">
        <v>0</v>
      </c>
      <c r="R57" s="7">
        <v>243674669</v>
      </c>
      <c r="S57" s="7" t="s">
        <v>27</v>
      </c>
    </row>
    <row r="58" spans="1:19" ht="15" customHeight="1" x14ac:dyDescent="0.25">
      <c r="A58" s="5" t="s">
        <v>528</v>
      </c>
      <c r="B58" s="5" t="s">
        <v>529</v>
      </c>
      <c r="C58" s="6">
        <v>243673669</v>
      </c>
      <c r="D58" s="7">
        <v>0</v>
      </c>
      <c r="E58" s="7">
        <v>0</v>
      </c>
      <c r="F58" s="7">
        <v>0</v>
      </c>
      <c r="G58" s="7">
        <v>0</v>
      </c>
      <c r="H58" s="7">
        <v>243673669</v>
      </c>
      <c r="I58" s="7">
        <v>0</v>
      </c>
      <c r="J58" s="7">
        <v>0</v>
      </c>
      <c r="K58" s="7">
        <v>0</v>
      </c>
      <c r="L58" s="7">
        <v>0</v>
      </c>
      <c r="M58" s="7">
        <v>0</v>
      </c>
      <c r="N58" s="7">
        <v>0</v>
      </c>
      <c r="O58" s="16">
        <v>0</v>
      </c>
      <c r="P58" s="7">
        <v>0</v>
      </c>
      <c r="Q58" s="7">
        <v>0</v>
      </c>
      <c r="R58" s="7">
        <v>243673669</v>
      </c>
      <c r="S58" s="7" t="s">
        <v>46</v>
      </c>
    </row>
    <row r="59" spans="1:19" ht="15" customHeight="1" x14ac:dyDescent="0.25">
      <c r="A59" s="5" t="s">
        <v>534</v>
      </c>
      <c r="B59" s="5" t="s">
        <v>535</v>
      </c>
      <c r="C59" s="6">
        <v>1000</v>
      </c>
      <c r="D59" s="7">
        <v>0</v>
      </c>
      <c r="E59" s="7">
        <v>0</v>
      </c>
      <c r="F59" s="7">
        <v>0</v>
      </c>
      <c r="G59" s="7">
        <v>0</v>
      </c>
      <c r="H59" s="7">
        <v>1000</v>
      </c>
      <c r="I59" s="7">
        <v>0</v>
      </c>
      <c r="J59" s="7">
        <v>0</v>
      </c>
      <c r="K59" s="7">
        <v>0</v>
      </c>
      <c r="L59" s="7">
        <v>0</v>
      </c>
      <c r="M59" s="7">
        <v>0</v>
      </c>
      <c r="N59" s="7">
        <v>0</v>
      </c>
      <c r="O59" s="16">
        <v>0</v>
      </c>
      <c r="P59" s="7">
        <v>0</v>
      </c>
      <c r="Q59" s="7">
        <v>0</v>
      </c>
      <c r="R59" s="7">
        <v>1000</v>
      </c>
      <c r="S59" s="7" t="s">
        <v>46</v>
      </c>
    </row>
    <row r="60" spans="1:19" ht="15" customHeight="1" x14ac:dyDescent="0.25">
      <c r="A60" s="5" t="s">
        <v>546</v>
      </c>
      <c r="B60" s="5" t="s">
        <v>547</v>
      </c>
      <c r="C60" s="6">
        <v>704051580.71000004</v>
      </c>
      <c r="D60" s="7">
        <v>0</v>
      </c>
      <c r="E60" s="7">
        <v>0</v>
      </c>
      <c r="F60" s="7">
        <v>0</v>
      </c>
      <c r="G60" s="7">
        <v>0</v>
      </c>
      <c r="H60" s="7">
        <v>704051580.71000004</v>
      </c>
      <c r="I60" s="7">
        <v>0</v>
      </c>
      <c r="J60" s="7">
        <v>0</v>
      </c>
      <c r="K60" s="7">
        <v>9668508</v>
      </c>
      <c r="L60" s="7">
        <v>0</v>
      </c>
      <c r="M60" s="7">
        <v>9668508</v>
      </c>
      <c r="N60" s="7">
        <v>1824060</v>
      </c>
      <c r="O60" s="16">
        <v>7844448</v>
      </c>
      <c r="P60" s="7">
        <v>68000</v>
      </c>
      <c r="Q60" s="7">
        <v>7776448</v>
      </c>
      <c r="R60" s="7">
        <v>694383072.71000004</v>
      </c>
      <c r="S60" s="7" t="s">
        <v>27</v>
      </c>
    </row>
    <row r="61" spans="1:19" ht="15" customHeight="1" x14ac:dyDescent="0.25">
      <c r="A61" s="5" t="s">
        <v>548</v>
      </c>
      <c r="B61" s="5" t="s">
        <v>549</v>
      </c>
      <c r="C61" s="6">
        <v>476169863.76999998</v>
      </c>
      <c r="D61" s="7">
        <v>0</v>
      </c>
      <c r="E61" s="7">
        <v>0</v>
      </c>
      <c r="F61" s="7">
        <v>0</v>
      </c>
      <c r="G61" s="7">
        <v>0</v>
      </c>
      <c r="H61" s="7">
        <v>476169863.76999998</v>
      </c>
      <c r="I61" s="7">
        <v>0</v>
      </c>
      <c r="J61" s="7">
        <v>0</v>
      </c>
      <c r="K61" s="7">
        <v>6952503</v>
      </c>
      <c r="L61" s="7">
        <v>0</v>
      </c>
      <c r="M61" s="7">
        <v>6952503</v>
      </c>
      <c r="N61" s="7">
        <v>1824060</v>
      </c>
      <c r="O61" s="16">
        <v>5128443</v>
      </c>
      <c r="P61" s="7">
        <v>77100</v>
      </c>
      <c r="Q61" s="7">
        <v>5051343</v>
      </c>
      <c r="R61" s="7">
        <v>469217360.76999998</v>
      </c>
      <c r="S61" s="7" t="s">
        <v>27</v>
      </c>
    </row>
    <row r="62" spans="1:19" ht="15" customHeight="1" x14ac:dyDescent="0.25">
      <c r="A62" s="5" t="s">
        <v>550</v>
      </c>
      <c r="B62" s="5" t="s">
        <v>551</v>
      </c>
      <c r="C62" s="6">
        <v>120000000</v>
      </c>
      <c r="D62" s="7">
        <v>0</v>
      </c>
      <c r="E62" s="7">
        <v>0</v>
      </c>
      <c r="F62" s="7">
        <v>0</v>
      </c>
      <c r="G62" s="7">
        <v>0</v>
      </c>
      <c r="H62" s="7">
        <v>120000000</v>
      </c>
      <c r="I62" s="7">
        <v>0</v>
      </c>
      <c r="J62" s="7">
        <v>0</v>
      </c>
      <c r="K62" s="7">
        <v>0</v>
      </c>
      <c r="L62" s="7">
        <v>0</v>
      </c>
      <c r="M62" s="7">
        <v>0</v>
      </c>
      <c r="N62" s="7">
        <v>0</v>
      </c>
      <c r="O62" s="16">
        <v>0</v>
      </c>
      <c r="P62" s="7">
        <v>0</v>
      </c>
      <c r="Q62" s="7">
        <v>0</v>
      </c>
      <c r="R62" s="7">
        <v>120000000</v>
      </c>
      <c r="S62" s="7" t="s">
        <v>46</v>
      </c>
    </row>
    <row r="63" spans="1:19" ht="15" customHeight="1" x14ac:dyDescent="0.25">
      <c r="A63" s="5" t="s">
        <v>556</v>
      </c>
      <c r="B63" s="5" t="s">
        <v>557</v>
      </c>
      <c r="C63" s="6">
        <v>324170077</v>
      </c>
      <c r="D63" s="7">
        <v>0</v>
      </c>
      <c r="E63" s="7">
        <v>0</v>
      </c>
      <c r="F63" s="7">
        <v>0</v>
      </c>
      <c r="G63" s="7">
        <v>0</v>
      </c>
      <c r="H63" s="7">
        <v>324170077</v>
      </c>
      <c r="I63" s="7">
        <v>0</v>
      </c>
      <c r="J63" s="7">
        <v>0</v>
      </c>
      <c r="K63" s="7">
        <v>1351143</v>
      </c>
      <c r="L63" s="7">
        <v>0</v>
      </c>
      <c r="M63" s="7">
        <v>1351143</v>
      </c>
      <c r="N63" s="7">
        <v>0</v>
      </c>
      <c r="O63" s="16">
        <v>1351143</v>
      </c>
      <c r="P63" s="7">
        <v>0</v>
      </c>
      <c r="Q63" s="7">
        <v>1351143</v>
      </c>
      <c r="R63" s="7">
        <v>322818934</v>
      </c>
      <c r="S63" s="7" t="s">
        <v>46</v>
      </c>
    </row>
    <row r="64" spans="1:19" ht="15" customHeight="1" x14ac:dyDescent="0.25">
      <c r="A64" s="5" t="s">
        <v>566</v>
      </c>
      <c r="B64" s="5" t="s">
        <v>567</v>
      </c>
      <c r="C64" s="6">
        <v>5738509.5599999996</v>
      </c>
      <c r="D64" s="7">
        <v>0</v>
      </c>
      <c r="E64" s="7">
        <v>0</v>
      </c>
      <c r="F64" s="7">
        <v>0</v>
      </c>
      <c r="G64" s="7">
        <v>0</v>
      </c>
      <c r="H64" s="7">
        <v>5738509.5599999996</v>
      </c>
      <c r="I64" s="7">
        <v>0</v>
      </c>
      <c r="J64" s="7">
        <v>0</v>
      </c>
      <c r="K64" s="7">
        <v>5601360</v>
      </c>
      <c r="L64" s="7">
        <v>0</v>
      </c>
      <c r="M64" s="7">
        <v>5601360</v>
      </c>
      <c r="N64" s="7">
        <v>1824060</v>
      </c>
      <c r="O64" s="16">
        <v>3777300</v>
      </c>
      <c r="P64" s="7">
        <v>77100</v>
      </c>
      <c r="Q64" s="7">
        <v>3700200</v>
      </c>
      <c r="R64" s="7">
        <v>137149.56</v>
      </c>
      <c r="S64" s="7" t="s">
        <v>46</v>
      </c>
    </row>
    <row r="65" spans="1:19" ht="15" customHeight="1" x14ac:dyDescent="0.25">
      <c r="A65" s="5" t="s">
        <v>572</v>
      </c>
      <c r="B65" s="5" t="s">
        <v>573</v>
      </c>
      <c r="C65" s="6">
        <v>26261277.210000001</v>
      </c>
      <c r="D65" s="7">
        <v>0</v>
      </c>
      <c r="E65" s="7">
        <v>0</v>
      </c>
      <c r="F65" s="7">
        <v>0</v>
      </c>
      <c r="G65" s="7">
        <v>0</v>
      </c>
      <c r="H65" s="7">
        <v>26261277.210000001</v>
      </c>
      <c r="I65" s="7">
        <v>0</v>
      </c>
      <c r="J65" s="7">
        <v>0</v>
      </c>
      <c r="K65" s="7">
        <v>0</v>
      </c>
      <c r="L65" s="7">
        <v>0</v>
      </c>
      <c r="M65" s="7">
        <v>0</v>
      </c>
      <c r="N65" s="7">
        <v>0</v>
      </c>
      <c r="O65" s="16">
        <v>0</v>
      </c>
      <c r="P65" s="7">
        <v>0</v>
      </c>
      <c r="Q65" s="7">
        <v>0</v>
      </c>
      <c r="R65" s="7">
        <v>26261277.210000001</v>
      </c>
      <c r="S65" s="7" t="s">
        <v>46</v>
      </c>
    </row>
    <row r="66" spans="1:19" ht="15" customHeight="1" x14ac:dyDescent="0.25">
      <c r="A66" s="5" t="s">
        <v>578</v>
      </c>
      <c r="B66" s="5" t="s">
        <v>579</v>
      </c>
      <c r="C66" s="6">
        <v>40000000</v>
      </c>
      <c r="D66" s="7">
        <v>0</v>
      </c>
      <c r="E66" s="7">
        <v>0</v>
      </c>
      <c r="F66" s="7">
        <v>0</v>
      </c>
      <c r="G66" s="7">
        <v>0</v>
      </c>
      <c r="H66" s="7">
        <v>40000000</v>
      </c>
      <c r="I66" s="7">
        <v>0</v>
      </c>
      <c r="J66" s="7">
        <v>0</v>
      </c>
      <c r="K66" s="7">
        <v>856005</v>
      </c>
      <c r="L66" s="7">
        <v>0</v>
      </c>
      <c r="M66" s="7">
        <v>856005</v>
      </c>
      <c r="N66" s="7">
        <v>0</v>
      </c>
      <c r="O66" s="16">
        <v>856005</v>
      </c>
      <c r="P66" s="7">
        <v>-9100</v>
      </c>
      <c r="Q66" s="7">
        <v>865105</v>
      </c>
      <c r="R66" s="7">
        <v>39143995</v>
      </c>
      <c r="S66" s="7" t="s">
        <v>27</v>
      </c>
    </row>
    <row r="67" spans="1:19" ht="15" customHeight="1" x14ac:dyDescent="0.25">
      <c r="A67" s="5" t="s">
        <v>580</v>
      </c>
      <c r="B67" s="5" t="s">
        <v>581</v>
      </c>
      <c r="C67" s="6">
        <v>40000000</v>
      </c>
      <c r="D67" s="7">
        <v>0</v>
      </c>
      <c r="E67" s="7">
        <v>0</v>
      </c>
      <c r="F67" s="7">
        <v>0</v>
      </c>
      <c r="G67" s="7">
        <v>0</v>
      </c>
      <c r="H67" s="7">
        <v>40000000</v>
      </c>
      <c r="I67" s="7">
        <v>0</v>
      </c>
      <c r="J67" s="7">
        <v>0</v>
      </c>
      <c r="K67" s="7">
        <v>856005</v>
      </c>
      <c r="L67" s="7">
        <v>0</v>
      </c>
      <c r="M67" s="7">
        <v>856005</v>
      </c>
      <c r="N67" s="7">
        <v>0</v>
      </c>
      <c r="O67" s="16">
        <v>856005</v>
      </c>
      <c r="P67" s="7">
        <v>-9100</v>
      </c>
      <c r="Q67" s="7">
        <v>865105</v>
      </c>
      <c r="R67" s="7">
        <v>39143995</v>
      </c>
      <c r="S67" s="7" t="s">
        <v>46</v>
      </c>
    </row>
    <row r="68" spans="1:19" ht="15" customHeight="1" x14ac:dyDescent="0.25">
      <c r="A68" s="5" t="s">
        <v>584</v>
      </c>
      <c r="B68" s="5" t="s">
        <v>585</v>
      </c>
      <c r="C68" s="6">
        <v>187881716.94</v>
      </c>
      <c r="D68" s="7">
        <v>0</v>
      </c>
      <c r="E68" s="7">
        <v>0</v>
      </c>
      <c r="F68" s="7">
        <v>0</v>
      </c>
      <c r="G68" s="7">
        <v>0</v>
      </c>
      <c r="H68" s="7">
        <v>187881716.94</v>
      </c>
      <c r="I68" s="7">
        <v>0</v>
      </c>
      <c r="J68" s="7">
        <v>0</v>
      </c>
      <c r="K68" s="7">
        <v>1860000</v>
      </c>
      <c r="L68" s="7">
        <v>0</v>
      </c>
      <c r="M68" s="7">
        <v>1860000</v>
      </c>
      <c r="N68" s="7">
        <v>0</v>
      </c>
      <c r="O68" s="16">
        <v>1860000</v>
      </c>
      <c r="P68" s="7">
        <v>0</v>
      </c>
      <c r="Q68" s="7">
        <v>1860000</v>
      </c>
      <c r="R68" s="7">
        <v>186021716.94</v>
      </c>
      <c r="S68" s="7" t="s">
        <v>27</v>
      </c>
    </row>
    <row r="69" spans="1:19" ht="15" customHeight="1" x14ac:dyDescent="0.25">
      <c r="A69" s="5" t="s">
        <v>586</v>
      </c>
      <c r="B69" s="5" t="s">
        <v>587</v>
      </c>
      <c r="C69" s="6">
        <v>175764000</v>
      </c>
      <c r="D69" s="7">
        <v>0</v>
      </c>
      <c r="E69" s="7">
        <v>0</v>
      </c>
      <c r="F69" s="7">
        <v>0</v>
      </c>
      <c r="G69" s="7">
        <v>0</v>
      </c>
      <c r="H69" s="7">
        <v>175764000</v>
      </c>
      <c r="I69" s="7">
        <v>0</v>
      </c>
      <c r="J69" s="7">
        <v>0</v>
      </c>
      <c r="K69" s="7">
        <v>0</v>
      </c>
      <c r="L69" s="7">
        <v>0</v>
      </c>
      <c r="M69" s="7">
        <v>0</v>
      </c>
      <c r="N69" s="7">
        <v>0</v>
      </c>
      <c r="O69" s="16">
        <v>0</v>
      </c>
      <c r="P69" s="7">
        <v>0</v>
      </c>
      <c r="Q69" s="7">
        <v>0</v>
      </c>
      <c r="R69" s="7">
        <v>175764000</v>
      </c>
      <c r="S69" s="7" t="s">
        <v>46</v>
      </c>
    </row>
    <row r="70" spans="1:19" ht="15" customHeight="1" x14ac:dyDescent="0.25">
      <c r="A70" s="5" t="s">
        <v>601</v>
      </c>
      <c r="B70" s="5" t="s">
        <v>602</v>
      </c>
      <c r="C70" s="6">
        <v>12117716.939999999</v>
      </c>
      <c r="D70" s="7">
        <v>0</v>
      </c>
      <c r="E70" s="7">
        <v>0</v>
      </c>
      <c r="F70" s="7">
        <v>0</v>
      </c>
      <c r="G70" s="7">
        <v>0</v>
      </c>
      <c r="H70" s="7">
        <v>12117716.939999999</v>
      </c>
      <c r="I70" s="7">
        <v>0</v>
      </c>
      <c r="J70" s="7">
        <v>0</v>
      </c>
      <c r="K70" s="7">
        <v>1860000</v>
      </c>
      <c r="L70" s="7">
        <v>0</v>
      </c>
      <c r="M70" s="7">
        <v>1860000</v>
      </c>
      <c r="N70" s="7">
        <v>0</v>
      </c>
      <c r="O70" s="16">
        <v>1860000</v>
      </c>
      <c r="P70" s="7">
        <v>0</v>
      </c>
      <c r="Q70" s="7">
        <v>1860000</v>
      </c>
      <c r="R70" s="7">
        <v>10257716.939999999</v>
      </c>
      <c r="S70" s="7" t="s">
        <v>27</v>
      </c>
    </row>
    <row r="71" spans="1:19" ht="15" customHeight="1" x14ac:dyDescent="0.25">
      <c r="A71" s="5" t="s">
        <v>603</v>
      </c>
      <c r="B71" s="5" t="s">
        <v>604</v>
      </c>
      <c r="C71" s="6">
        <v>9668156.4000000004</v>
      </c>
      <c r="D71" s="7">
        <v>0</v>
      </c>
      <c r="E71" s="7">
        <v>0</v>
      </c>
      <c r="F71" s="7">
        <v>0</v>
      </c>
      <c r="G71" s="7">
        <v>0</v>
      </c>
      <c r="H71" s="7">
        <v>9668156.4000000004</v>
      </c>
      <c r="I71" s="7">
        <v>0</v>
      </c>
      <c r="J71" s="7">
        <v>0</v>
      </c>
      <c r="K71" s="7">
        <v>1360038</v>
      </c>
      <c r="L71" s="7">
        <v>0</v>
      </c>
      <c r="M71" s="7">
        <v>1360038</v>
      </c>
      <c r="N71" s="7">
        <v>0</v>
      </c>
      <c r="O71" s="16">
        <v>1360038</v>
      </c>
      <c r="P71" s="7">
        <v>0</v>
      </c>
      <c r="Q71" s="7">
        <v>1360038</v>
      </c>
      <c r="R71" s="7">
        <v>8308118.4000000004</v>
      </c>
      <c r="S71" s="7" t="s">
        <v>46</v>
      </c>
    </row>
    <row r="72" spans="1:19" ht="15" customHeight="1" x14ac:dyDescent="0.25">
      <c r="A72" s="5" t="s">
        <v>605</v>
      </c>
      <c r="B72" s="5" t="s">
        <v>606</v>
      </c>
      <c r="C72" s="6">
        <v>2449560.54</v>
      </c>
      <c r="D72" s="7">
        <v>0</v>
      </c>
      <c r="E72" s="7">
        <v>0</v>
      </c>
      <c r="F72" s="7">
        <v>0</v>
      </c>
      <c r="G72" s="7">
        <v>0</v>
      </c>
      <c r="H72" s="7">
        <v>2449560.54</v>
      </c>
      <c r="I72" s="7">
        <v>0</v>
      </c>
      <c r="J72" s="7">
        <v>0</v>
      </c>
      <c r="K72" s="7">
        <v>499962</v>
      </c>
      <c r="L72" s="7">
        <v>0</v>
      </c>
      <c r="M72" s="7">
        <v>499962</v>
      </c>
      <c r="N72" s="7">
        <v>0</v>
      </c>
      <c r="O72" s="16">
        <v>499962</v>
      </c>
      <c r="P72" s="7">
        <v>0</v>
      </c>
      <c r="Q72" s="7">
        <v>499962</v>
      </c>
      <c r="R72" s="7">
        <v>1949598.54</v>
      </c>
      <c r="S72" s="7" t="s">
        <v>46</v>
      </c>
    </row>
    <row r="73" spans="1:19" ht="15" customHeight="1" x14ac:dyDescent="0.25">
      <c r="A73" s="5" t="s">
        <v>607</v>
      </c>
      <c r="B73" s="5" t="s">
        <v>608</v>
      </c>
      <c r="C73" s="6">
        <v>8631643431.9200001</v>
      </c>
      <c r="D73" s="7">
        <v>0</v>
      </c>
      <c r="E73" s="7">
        <v>0</v>
      </c>
      <c r="F73" s="7">
        <v>0</v>
      </c>
      <c r="G73" s="7">
        <v>0</v>
      </c>
      <c r="H73" s="7">
        <v>8631643431.9200001</v>
      </c>
      <c r="I73" s="7">
        <v>0</v>
      </c>
      <c r="J73" s="7">
        <v>0</v>
      </c>
      <c r="K73" s="7">
        <v>5874299847.2700005</v>
      </c>
      <c r="L73" s="7">
        <v>3317759669.6799998</v>
      </c>
      <c r="M73" s="7">
        <v>2556540177.5900002</v>
      </c>
      <c r="N73" s="7">
        <v>592188160.42999995</v>
      </c>
      <c r="O73" s="16">
        <v>1964352017.1600001</v>
      </c>
      <c r="P73" s="7">
        <v>808063679.13999999</v>
      </c>
      <c r="Q73" s="7">
        <v>1156288338.02</v>
      </c>
      <c r="R73" s="7">
        <v>2757343584.6500001</v>
      </c>
      <c r="S73" s="7" t="s">
        <v>27</v>
      </c>
    </row>
    <row r="74" spans="1:19" ht="15" customHeight="1" x14ac:dyDescent="0.25">
      <c r="A74" s="5" t="s">
        <v>609</v>
      </c>
      <c r="B74" s="5" t="s">
        <v>31</v>
      </c>
      <c r="C74" s="6">
        <v>898342223.59000003</v>
      </c>
      <c r="D74" s="7">
        <v>0</v>
      </c>
      <c r="E74" s="7">
        <v>0</v>
      </c>
      <c r="F74" s="7">
        <v>0</v>
      </c>
      <c r="G74" s="7">
        <v>0</v>
      </c>
      <c r="H74" s="7">
        <v>898342223.59000003</v>
      </c>
      <c r="I74" s="7">
        <v>0</v>
      </c>
      <c r="J74" s="7">
        <v>0</v>
      </c>
      <c r="K74" s="7">
        <v>104100234</v>
      </c>
      <c r="L74" s="7">
        <v>0</v>
      </c>
      <c r="M74" s="7">
        <v>104100234</v>
      </c>
      <c r="N74" s="7">
        <v>0</v>
      </c>
      <c r="O74" s="16">
        <v>104100234</v>
      </c>
      <c r="P74" s="7">
        <v>9527630</v>
      </c>
      <c r="Q74" s="7">
        <v>94572604</v>
      </c>
      <c r="R74" s="7">
        <v>794241989.59000003</v>
      </c>
      <c r="S74" s="7" t="s">
        <v>27</v>
      </c>
    </row>
    <row r="75" spans="1:19" ht="15" customHeight="1" x14ac:dyDescent="0.25">
      <c r="A75" s="5" t="s">
        <v>610</v>
      </c>
      <c r="B75" s="5" t="s">
        <v>33</v>
      </c>
      <c r="C75" s="6">
        <v>890599588.89999998</v>
      </c>
      <c r="D75" s="7">
        <v>0</v>
      </c>
      <c r="E75" s="7">
        <v>0</v>
      </c>
      <c r="F75" s="7">
        <v>0</v>
      </c>
      <c r="G75" s="7">
        <v>0</v>
      </c>
      <c r="H75" s="7">
        <v>890599588.89999998</v>
      </c>
      <c r="I75" s="7">
        <v>0</v>
      </c>
      <c r="J75" s="7">
        <v>0</v>
      </c>
      <c r="K75" s="7">
        <v>101199170</v>
      </c>
      <c r="L75" s="7">
        <v>0</v>
      </c>
      <c r="M75" s="7">
        <v>101199170</v>
      </c>
      <c r="N75" s="7">
        <v>0</v>
      </c>
      <c r="O75" s="16">
        <v>101199170</v>
      </c>
      <c r="P75" s="7">
        <v>8867630</v>
      </c>
      <c r="Q75" s="7">
        <v>92331540</v>
      </c>
      <c r="R75" s="7">
        <v>789400418.89999998</v>
      </c>
      <c r="S75" s="7" t="s">
        <v>27</v>
      </c>
    </row>
    <row r="76" spans="1:19" ht="15" customHeight="1" x14ac:dyDescent="0.25">
      <c r="A76" s="5" t="s">
        <v>611</v>
      </c>
      <c r="B76" s="5" t="s">
        <v>35</v>
      </c>
      <c r="C76" s="6">
        <v>717337508.89999998</v>
      </c>
      <c r="D76" s="7">
        <v>0</v>
      </c>
      <c r="E76" s="7">
        <v>0</v>
      </c>
      <c r="F76" s="7">
        <v>0</v>
      </c>
      <c r="G76" s="7">
        <v>0</v>
      </c>
      <c r="H76" s="7">
        <v>717337508.89999998</v>
      </c>
      <c r="I76" s="7">
        <v>0</v>
      </c>
      <c r="J76" s="7">
        <v>0</v>
      </c>
      <c r="K76" s="7">
        <v>86880197</v>
      </c>
      <c r="L76" s="7">
        <v>0</v>
      </c>
      <c r="M76" s="7">
        <v>86880197</v>
      </c>
      <c r="N76" s="7">
        <v>0</v>
      </c>
      <c r="O76" s="16">
        <v>86880197</v>
      </c>
      <c r="P76" s="7">
        <v>1668312</v>
      </c>
      <c r="Q76" s="7">
        <v>85211885</v>
      </c>
      <c r="R76" s="7">
        <v>630457311.89999998</v>
      </c>
      <c r="S76" s="7" t="s">
        <v>27</v>
      </c>
    </row>
    <row r="77" spans="1:19" ht="15" customHeight="1" x14ac:dyDescent="0.25">
      <c r="A77" s="5" t="s">
        <v>612</v>
      </c>
      <c r="B77" s="5" t="s">
        <v>37</v>
      </c>
      <c r="C77" s="6">
        <v>717337508.89999998</v>
      </c>
      <c r="D77" s="7">
        <v>0</v>
      </c>
      <c r="E77" s="7">
        <v>0</v>
      </c>
      <c r="F77" s="7">
        <v>0</v>
      </c>
      <c r="G77" s="7">
        <v>0</v>
      </c>
      <c r="H77" s="7">
        <v>717337508.89999998</v>
      </c>
      <c r="I77" s="7">
        <v>0</v>
      </c>
      <c r="J77" s="7">
        <v>0</v>
      </c>
      <c r="K77" s="7">
        <v>86880197</v>
      </c>
      <c r="L77" s="7">
        <v>0</v>
      </c>
      <c r="M77" s="7">
        <v>86880197</v>
      </c>
      <c r="N77" s="7">
        <v>0</v>
      </c>
      <c r="O77" s="16">
        <v>86880197</v>
      </c>
      <c r="P77" s="7">
        <v>1668312</v>
      </c>
      <c r="Q77" s="7">
        <v>85211885</v>
      </c>
      <c r="R77" s="7">
        <v>630457311.89999998</v>
      </c>
      <c r="S77" s="7" t="s">
        <v>27</v>
      </c>
    </row>
    <row r="78" spans="1:19" ht="15" customHeight="1" x14ac:dyDescent="0.25">
      <c r="A78" s="5" t="s">
        <v>613</v>
      </c>
      <c r="B78" s="5" t="s">
        <v>39</v>
      </c>
      <c r="C78" s="6">
        <v>550194297.51999998</v>
      </c>
      <c r="D78" s="7">
        <v>0</v>
      </c>
      <c r="E78" s="7">
        <v>0</v>
      </c>
      <c r="F78" s="7">
        <v>0</v>
      </c>
      <c r="G78" s="7">
        <v>0</v>
      </c>
      <c r="H78" s="7">
        <v>550194297.51999998</v>
      </c>
      <c r="I78" s="7">
        <v>0</v>
      </c>
      <c r="J78" s="7">
        <v>0</v>
      </c>
      <c r="K78" s="7">
        <v>72362928</v>
      </c>
      <c r="L78" s="7">
        <v>0</v>
      </c>
      <c r="M78" s="7">
        <v>72362928</v>
      </c>
      <c r="N78" s="7">
        <v>0</v>
      </c>
      <c r="O78" s="16">
        <v>72362928</v>
      </c>
      <c r="P78" s="7">
        <v>1495281</v>
      </c>
      <c r="Q78" s="7">
        <v>70867647</v>
      </c>
      <c r="R78" s="7">
        <v>477831369.51999998</v>
      </c>
      <c r="S78" s="7" t="s">
        <v>46</v>
      </c>
    </row>
    <row r="79" spans="1:19" ht="15" customHeight="1" x14ac:dyDescent="0.25">
      <c r="A79" s="5" t="s">
        <v>614</v>
      </c>
      <c r="B79" s="5" t="s">
        <v>48</v>
      </c>
      <c r="C79" s="6">
        <v>28012751.280000001</v>
      </c>
      <c r="D79" s="7">
        <v>0</v>
      </c>
      <c r="E79" s="7">
        <v>0</v>
      </c>
      <c r="F79" s="7">
        <v>0</v>
      </c>
      <c r="G79" s="7">
        <v>0</v>
      </c>
      <c r="H79" s="7">
        <v>28012751.280000001</v>
      </c>
      <c r="I79" s="7">
        <v>0</v>
      </c>
      <c r="J79" s="7">
        <v>0</v>
      </c>
      <c r="K79" s="7">
        <v>6993647</v>
      </c>
      <c r="L79" s="7">
        <v>0</v>
      </c>
      <c r="M79" s="7">
        <v>6993647</v>
      </c>
      <c r="N79" s="7">
        <v>0</v>
      </c>
      <c r="O79" s="16">
        <v>6993647</v>
      </c>
      <c r="P79" s="7">
        <v>0</v>
      </c>
      <c r="Q79" s="7">
        <v>6993647</v>
      </c>
      <c r="R79" s="7">
        <v>21019104.280000001</v>
      </c>
      <c r="S79" s="7" t="s">
        <v>46</v>
      </c>
    </row>
    <row r="80" spans="1:19" ht="15" customHeight="1" x14ac:dyDescent="0.25">
      <c r="A80" s="5" t="s">
        <v>615</v>
      </c>
      <c r="B80" s="5" t="s">
        <v>58</v>
      </c>
      <c r="C80" s="6">
        <v>43587984.100000001</v>
      </c>
      <c r="D80" s="7">
        <v>0</v>
      </c>
      <c r="E80" s="7">
        <v>0</v>
      </c>
      <c r="F80" s="7">
        <v>0</v>
      </c>
      <c r="G80" s="7">
        <v>0</v>
      </c>
      <c r="H80" s="7">
        <v>43587984.100000001</v>
      </c>
      <c r="I80" s="7">
        <v>0</v>
      </c>
      <c r="J80" s="7">
        <v>0</v>
      </c>
      <c r="K80" s="7">
        <v>7467763</v>
      </c>
      <c r="L80" s="7">
        <v>0</v>
      </c>
      <c r="M80" s="7">
        <v>7467763</v>
      </c>
      <c r="N80" s="7">
        <v>0</v>
      </c>
      <c r="O80" s="16">
        <v>7467763</v>
      </c>
      <c r="P80" s="7">
        <v>117172</v>
      </c>
      <c r="Q80" s="7">
        <v>7350591</v>
      </c>
      <c r="R80" s="7">
        <v>36120221.100000001</v>
      </c>
      <c r="S80" s="7" t="s">
        <v>46</v>
      </c>
    </row>
    <row r="81" spans="1:19" ht="15" customHeight="1" x14ac:dyDescent="0.25">
      <c r="A81" s="5" t="s">
        <v>616</v>
      </c>
      <c r="B81" s="5" t="s">
        <v>64</v>
      </c>
      <c r="C81" s="6">
        <v>24635619</v>
      </c>
      <c r="D81" s="7">
        <v>0</v>
      </c>
      <c r="E81" s="7">
        <v>0</v>
      </c>
      <c r="F81" s="7">
        <v>0</v>
      </c>
      <c r="G81" s="7">
        <v>0</v>
      </c>
      <c r="H81" s="7">
        <v>24635619</v>
      </c>
      <c r="I81" s="7">
        <v>0</v>
      </c>
      <c r="J81" s="7">
        <v>0</v>
      </c>
      <c r="K81" s="7">
        <v>27930</v>
      </c>
      <c r="L81" s="7">
        <v>0</v>
      </c>
      <c r="M81" s="7">
        <v>27930</v>
      </c>
      <c r="N81" s="7">
        <v>0</v>
      </c>
      <c r="O81" s="16">
        <v>27930</v>
      </c>
      <c r="P81" s="7">
        <v>27930</v>
      </c>
      <c r="Q81" s="7">
        <v>0</v>
      </c>
      <c r="R81" s="7">
        <v>24607689</v>
      </c>
      <c r="S81" s="7" t="s">
        <v>46</v>
      </c>
    </row>
    <row r="82" spans="1:19" ht="15" customHeight="1" x14ac:dyDescent="0.25">
      <c r="A82" s="5" t="s">
        <v>617</v>
      </c>
      <c r="B82" s="5" t="s">
        <v>618</v>
      </c>
      <c r="C82" s="6">
        <v>0</v>
      </c>
      <c r="D82" s="7">
        <v>0</v>
      </c>
      <c r="E82" s="7">
        <v>0</v>
      </c>
      <c r="F82" s="7">
        <v>0</v>
      </c>
      <c r="G82" s="7">
        <v>0</v>
      </c>
      <c r="H82" s="7">
        <v>0</v>
      </c>
      <c r="I82" s="7">
        <v>0</v>
      </c>
      <c r="J82" s="7">
        <v>0</v>
      </c>
      <c r="K82" s="7">
        <v>0</v>
      </c>
      <c r="L82" s="7">
        <v>0</v>
      </c>
      <c r="M82" s="7">
        <v>0</v>
      </c>
      <c r="N82" s="7">
        <v>0</v>
      </c>
      <c r="O82" s="16">
        <v>0</v>
      </c>
      <c r="P82" s="7">
        <v>0</v>
      </c>
      <c r="Q82" s="7">
        <v>0</v>
      </c>
      <c r="R82" s="7">
        <v>0</v>
      </c>
      <c r="S82" s="7" t="s">
        <v>46</v>
      </c>
    </row>
    <row r="83" spans="1:19" ht="15" customHeight="1" x14ac:dyDescent="0.25">
      <c r="A83" s="5" t="s">
        <v>619</v>
      </c>
      <c r="B83" s="5" t="s">
        <v>70</v>
      </c>
      <c r="C83" s="6">
        <v>70906857</v>
      </c>
      <c r="D83" s="7">
        <v>0</v>
      </c>
      <c r="E83" s="7">
        <v>0</v>
      </c>
      <c r="F83" s="7">
        <v>0</v>
      </c>
      <c r="G83" s="7">
        <v>0</v>
      </c>
      <c r="H83" s="7">
        <v>70906857</v>
      </c>
      <c r="I83" s="7">
        <v>0</v>
      </c>
      <c r="J83" s="7">
        <v>0</v>
      </c>
      <c r="K83" s="7">
        <v>27929</v>
      </c>
      <c r="L83" s="7">
        <v>0</v>
      </c>
      <c r="M83" s="7">
        <v>27929</v>
      </c>
      <c r="N83" s="7">
        <v>0</v>
      </c>
      <c r="O83" s="16">
        <v>27929</v>
      </c>
      <c r="P83" s="7">
        <v>27929</v>
      </c>
      <c r="Q83" s="7">
        <v>0</v>
      </c>
      <c r="R83" s="7">
        <v>70878928</v>
      </c>
      <c r="S83" s="7" t="s">
        <v>27</v>
      </c>
    </row>
    <row r="84" spans="1:19" ht="15" customHeight="1" x14ac:dyDescent="0.25">
      <c r="A84" s="5" t="s">
        <v>620</v>
      </c>
      <c r="B84" s="5" t="s">
        <v>72</v>
      </c>
      <c r="C84" s="6">
        <v>46271238</v>
      </c>
      <c r="D84" s="7">
        <v>0</v>
      </c>
      <c r="E84" s="7">
        <v>0</v>
      </c>
      <c r="F84" s="7">
        <v>0</v>
      </c>
      <c r="G84" s="7">
        <v>0</v>
      </c>
      <c r="H84" s="7">
        <v>46271238</v>
      </c>
      <c r="I84" s="7">
        <v>0</v>
      </c>
      <c r="J84" s="7">
        <v>0</v>
      </c>
      <c r="K84" s="7">
        <v>0</v>
      </c>
      <c r="L84" s="7">
        <v>0</v>
      </c>
      <c r="M84" s="7">
        <v>0</v>
      </c>
      <c r="N84" s="7">
        <v>0</v>
      </c>
      <c r="O84" s="16">
        <v>0</v>
      </c>
      <c r="P84" s="7">
        <v>0</v>
      </c>
      <c r="Q84" s="7">
        <v>0</v>
      </c>
      <c r="R84" s="7">
        <v>46271238</v>
      </c>
      <c r="S84" s="7" t="s">
        <v>46</v>
      </c>
    </row>
    <row r="85" spans="1:19" ht="15" customHeight="1" x14ac:dyDescent="0.25">
      <c r="A85" s="5" t="s">
        <v>621</v>
      </c>
      <c r="B85" s="5" t="s">
        <v>78</v>
      </c>
      <c r="C85" s="6">
        <v>24635619</v>
      </c>
      <c r="D85" s="7">
        <v>0</v>
      </c>
      <c r="E85" s="7">
        <v>0</v>
      </c>
      <c r="F85" s="7">
        <v>0</v>
      </c>
      <c r="G85" s="7">
        <v>0</v>
      </c>
      <c r="H85" s="7">
        <v>24635619</v>
      </c>
      <c r="I85" s="7">
        <v>0</v>
      </c>
      <c r="J85" s="7">
        <v>0</v>
      </c>
      <c r="K85" s="7">
        <v>27929</v>
      </c>
      <c r="L85" s="7">
        <v>0</v>
      </c>
      <c r="M85" s="7">
        <v>27929</v>
      </c>
      <c r="N85" s="7">
        <v>0</v>
      </c>
      <c r="O85" s="16">
        <v>27929</v>
      </c>
      <c r="P85" s="7">
        <v>27929</v>
      </c>
      <c r="Q85" s="7">
        <v>0</v>
      </c>
      <c r="R85" s="7">
        <v>24607690</v>
      </c>
      <c r="S85" s="7" t="s">
        <v>46</v>
      </c>
    </row>
    <row r="86" spans="1:19" ht="15" customHeight="1" x14ac:dyDescent="0.25">
      <c r="A86" s="5" t="s">
        <v>622</v>
      </c>
      <c r="B86" s="5" t="s">
        <v>84</v>
      </c>
      <c r="C86" s="6">
        <v>145586493</v>
      </c>
      <c r="D86" s="7">
        <v>0</v>
      </c>
      <c r="E86" s="7">
        <v>0</v>
      </c>
      <c r="F86" s="7">
        <v>0</v>
      </c>
      <c r="G86" s="7">
        <v>0</v>
      </c>
      <c r="H86" s="7">
        <v>145586493</v>
      </c>
      <c r="I86" s="7">
        <v>0</v>
      </c>
      <c r="J86" s="7">
        <v>0</v>
      </c>
      <c r="K86" s="7">
        <v>14287711</v>
      </c>
      <c r="L86" s="7">
        <v>0</v>
      </c>
      <c r="M86" s="7">
        <v>14287711</v>
      </c>
      <c r="N86" s="7">
        <v>0</v>
      </c>
      <c r="O86" s="16">
        <v>14287711</v>
      </c>
      <c r="P86" s="7">
        <v>7168056</v>
      </c>
      <c r="Q86" s="7">
        <v>7119655</v>
      </c>
      <c r="R86" s="7">
        <v>131298782</v>
      </c>
      <c r="S86" s="7" t="s">
        <v>27</v>
      </c>
    </row>
    <row r="87" spans="1:19" ht="15" customHeight="1" x14ac:dyDescent="0.25">
      <c r="A87" s="5" t="s">
        <v>623</v>
      </c>
      <c r="B87" s="5" t="s">
        <v>86</v>
      </c>
      <c r="C87" s="6">
        <v>65663309</v>
      </c>
      <c r="D87" s="7">
        <v>0</v>
      </c>
      <c r="E87" s="7">
        <v>0</v>
      </c>
      <c r="F87" s="7">
        <v>0</v>
      </c>
      <c r="G87" s="7">
        <v>0</v>
      </c>
      <c r="H87" s="7">
        <v>65663309</v>
      </c>
      <c r="I87" s="7">
        <v>0</v>
      </c>
      <c r="J87" s="7">
        <v>0</v>
      </c>
      <c r="K87" s="7">
        <v>10240135</v>
      </c>
      <c r="L87" s="7">
        <v>0</v>
      </c>
      <c r="M87" s="7">
        <v>10240135</v>
      </c>
      <c r="N87" s="7">
        <v>0</v>
      </c>
      <c r="O87" s="16">
        <v>10240135</v>
      </c>
      <c r="P87" s="7">
        <v>5521237</v>
      </c>
      <c r="Q87" s="7">
        <v>4718898</v>
      </c>
      <c r="R87" s="7">
        <v>55423174</v>
      </c>
      <c r="S87" s="7" t="s">
        <v>46</v>
      </c>
    </row>
    <row r="88" spans="1:19" ht="15" customHeight="1" x14ac:dyDescent="0.25">
      <c r="A88" s="5" t="s">
        <v>624</v>
      </c>
      <c r="B88" s="5" t="s">
        <v>92</v>
      </c>
      <c r="C88" s="6">
        <v>55179060</v>
      </c>
      <c r="D88" s="7">
        <v>0</v>
      </c>
      <c r="E88" s="7">
        <v>0</v>
      </c>
      <c r="F88" s="7">
        <v>0</v>
      </c>
      <c r="G88" s="7">
        <v>0</v>
      </c>
      <c r="H88" s="7">
        <v>55179060</v>
      </c>
      <c r="I88" s="7">
        <v>0</v>
      </c>
      <c r="J88" s="7">
        <v>0</v>
      </c>
      <c r="K88" s="7">
        <v>56194</v>
      </c>
      <c r="L88" s="7">
        <v>0</v>
      </c>
      <c r="M88" s="7">
        <v>56194</v>
      </c>
      <c r="N88" s="7">
        <v>0</v>
      </c>
      <c r="O88" s="16">
        <v>56194</v>
      </c>
      <c r="P88" s="7">
        <v>56194</v>
      </c>
      <c r="Q88" s="7">
        <v>0</v>
      </c>
      <c r="R88" s="7">
        <v>55122866</v>
      </c>
      <c r="S88" s="7" t="s">
        <v>46</v>
      </c>
    </row>
    <row r="89" spans="1:19" ht="15" customHeight="1" x14ac:dyDescent="0.25">
      <c r="A89" s="5" t="s">
        <v>625</v>
      </c>
      <c r="B89" s="5" t="s">
        <v>102</v>
      </c>
      <c r="C89" s="6">
        <v>21887770</v>
      </c>
      <c r="D89" s="7">
        <v>0</v>
      </c>
      <c r="E89" s="7">
        <v>0</v>
      </c>
      <c r="F89" s="7">
        <v>0</v>
      </c>
      <c r="G89" s="7">
        <v>0</v>
      </c>
      <c r="H89" s="7">
        <v>21887770</v>
      </c>
      <c r="I89" s="7">
        <v>0</v>
      </c>
      <c r="J89" s="7">
        <v>0</v>
      </c>
      <c r="K89" s="7">
        <v>3522448</v>
      </c>
      <c r="L89" s="7">
        <v>0</v>
      </c>
      <c r="M89" s="7">
        <v>3522448</v>
      </c>
      <c r="N89" s="7">
        <v>0</v>
      </c>
      <c r="O89" s="16">
        <v>3522448</v>
      </c>
      <c r="P89" s="7">
        <v>1275123</v>
      </c>
      <c r="Q89" s="7">
        <v>2247325</v>
      </c>
      <c r="R89" s="7">
        <v>18365322</v>
      </c>
      <c r="S89" s="7" t="s">
        <v>46</v>
      </c>
    </row>
    <row r="90" spans="1:19" ht="15" customHeight="1" x14ac:dyDescent="0.25">
      <c r="A90" s="5" t="s">
        <v>626</v>
      </c>
      <c r="B90" s="5" t="s">
        <v>108</v>
      </c>
      <c r="C90" s="6">
        <v>2856354</v>
      </c>
      <c r="D90" s="7">
        <v>0</v>
      </c>
      <c r="E90" s="7">
        <v>0</v>
      </c>
      <c r="F90" s="7">
        <v>0</v>
      </c>
      <c r="G90" s="7">
        <v>0</v>
      </c>
      <c r="H90" s="7">
        <v>2856354</v>
      </c>
      <c r="I90" s="7">
        <v>0</v>
      </c>
      <c r="J90" s="7">
        <v>0</v>
      </c>
      <c r="K90" s="7">
        <v>468934</v>
      </c>
      <c r="L90" s="7">
        <v>0</v>
      </c>
      <c r="M90" s="7">
        <v>468934</v>
      </c>
      <c r="N90" s="7">
        <v>0</v>
      </c>
      <c r="O90" s="16">
        <v>468934</v>
      </c>
      <c r="P90" s="7">
        <v>315502</v>
      </c>
      <c r="Q90" s="7">
        <v>153432</v>
      </c>
      <c r="R90" s="7">
        <v>2387420</v>
      </c>
      <c r="S90" s="7" t="s">
        <v>46</v>
      </c>
    </row>
    <row r="91" spans="1:19" ht="15" customHeight="1" x14ac:dyDescent="0.25">
      <c r="A91" s="5" t="s">
        <v>627</v>
      </c>
      <c r="B91" s="5" t="s">
        <v>114</v>
      </c>
      <c r="C91" s="6">
        <v>27675587</v>
      </c>
      <c r="D91" s="7">
        <v>0</v>
      </c>
      <c r="E91" s="7">
        <v>0</v>
      </c>
      <c r="F91" s="7">
        <v>0</v>
      </c>
      <c r="G91" s="7">
        <v>0</v>
      </c>
      <c r="H91" s="7">
        <v>27675587</v>
      </c>
      <c r="I91" s="7">
        <v>0</v>
      </c>
      <c r="J91" s="7">
        <v>0</v>
      </c>
      <c r="K91" s="7">
        <v>31262</v>
      </c>
      <c r="L91" s="7">
        <v>0</v>
      </c>
      <c r="M91" s="7">
        <v>31262</v>
      </c>
      <c r="N91" s="7">
        <v>0</v>
      </c>
      <c r="O91" s="16">
        <v>31262</v>
      </c>
      <c r="P91" s="7">
        <v>31262</v>
      </c>
      <c r="Q91" s="7">
        <v>0</v>
      </c>
      <c r="R91" s="7">
        <v>27644325</v>
      </c>
      <c r="S91" s="7" t="s">
        <v>27</v>
      </c>
    </row>
    <row r="92" spans="1:19" ht="15" customHeight="1" x14ac:dyDescent="0.25">
      <c r="A92" s="5" t="s">
        <v>628</v>
      </c>
      <c r="B92" s="5" t="s">
        <v>70</v>
      </c>
      <c r="C92" s="6">
        <v>27675587</v>
      </c>
      <c r="D92" s="7">
        <v>0</v>
      </c>
      <c r="E92" s="7">
        <v>0</v>
      </c>
      <c r="F92" s="7">
        <v>0</v>
      </c>
      <c r="G92" s="7">
        <v>0</v>
      </c>
      <c r="H92" s="7">
        <v>27675587</v>
      </c>
      <c r="I92" s="7">
        <v>0</v>
      </c>
      <c r="J92" s="7">
        <v>0</v>
      </c>
      <c r="K92" s="7">
        <v>31262</v>
      </c>
      <c r="L92" s="7">
        <v>0</v>
      </c>
      <c r="M92" s="7">
        <v>31262</v>
      </c>
      <c r="N92" s="7">
        <v>0</v>
      </c>
      <c r="O92" s="16">
        <v>31262</v>
      </c>
      <c r="P92" s="7">
        <v>31262</v>
      </c>
      <c r="Q92" s="7">
        <v>0</v>
      </c>
      <c r="R92" s="7">
        <v>27644325</v>
      </c>
      <c r="S92" s="7" t="s">
        <v>27</v>
      </c>
    </row>
    <row r="93" spans="1:19" ht="15" customHeight="1" x14ac:dyDescent="0.25">
      <c r="A93" s="5" t="s">
        <v>629</v>
      </c>
      <c r="B93" s="5" t="s">
        <v>117</v>
      </c>
      <c r="C93" s="6">
        <v>24635619</v>
      </c>
      <c r="D93" s="7">
        <v>0</v>
      </c>
      <c r="E93" s="7">
        <v>0</v>
      </c>
      <c r="F93" s="7">
        <v>0</v>
      </c>
      <c r="G93" s="7">
        <v>0</v>
      </c>
      <c r="H93" s="7">
        <v>24635619</v>
      </c>
      <c r="I93" s="7">
        <v>0</v>
      </c>
      <c r="J93" s="7">
        <v>0</v>
      </c>
      <c r="K93" s="7">
        <v>27929</v>
      </c>
      <c r="L93" s="7">
        <v>0</v>
      </c>
      <c r="M93" s="7">
        <v>27929</v>
      </c>
      <c r="N93" s="7">
        <v>0</v>
      </c>
      <c r="O93" s="16">
        <v>27929</v>
      </c>
      <c r="P93" s="7">
        <v>27929</v>
      </c>
      <c r="Q93" s="7">
        <v>0</v>
      </c>
      <c r="R93" s="7">
        <v>24607690</v>
      </c>
      <c r="S93" s="7" t="s">
        <v>46</v>
      </c>
    </row>
    <row r="94" spans="1:19" ht="15" customHeight="1" x14ac:dyDescent="0.25">
      <c r="A94" s="5" t="s">
        <v>630</v>
      </c>
      <c r="B94" s="5" t="s">
        <v>123</v>
      </c>
      <c r="C94" s="6">
        <v>3039968</v>
      </c>
      <c r="D94" s="7">
        <v>0</v>
      </c>
      <c r="E94" s="7">
        <v>0</v>
      </c>
      <c r="F94" s="7">
        <v>0</v>
      </c>
      <c r="G94" s="7">
        <v>0</v>
      </c>
      <c r="H94" s="7">
        <v>3039968</v>
      </c>
      <c r="I94" s="7">
        <v>0</v>
      </c>
      <c r="J94" s="7">
        <v>0</v>
      </c>
      <c r="K94" s="7">
        <v>3333</v>
      </c>
      <c r="L94" s="7">
        <v>0</v>
      </c>
      <c r="M94" s="7">
        <v>3333</v>
      </c>
      <c r="N94" s="7">
        <v>0</v>
      </c>
      <c r="O94" s="16">
        <v>3333</v>
      </c>
      <c r="P94" s="7">
        <v>3333</v>
      </c>
      <c r="Q94" s="7">
        <v>0</v>
      </c>
      <c r="R94" s="7">
        <v>3036635</v>
      </c>
      <c r="S94" s="7" t="s">
        <v>46</v>
      </c>
    </row>
    <row r="95" spans="1:19" ht="15" customHeight="1" x14ac:dyDescent="0.25">
      <c r="A95" s="5" t="s">
        <v>631</v>
      </c>
      <c r="B95" s="5" t="s">
        <v>632</v>
      </c>
      <c r="C95" s="6">
        <v>7742634.6900000004</v>
      </c>
      <c r="D95" s="7">
        <v>0</v>
      </c>
      <c r="E95" s="7">
        <v>0</v>
      </c>
      <c r="F95" s="7">
        <v>0</v>
      </c>
      <c r="G95" s="7">
        <v>0</v>
      </c>
      <c r="H95" s="7">
        <v>7742634.6900000004</v>
      </c>
      <c r="I95" s="7">
        <v>0</v>
      </c>
      <c r="J95" s="7">
        <v>0</v>
      </c>
      <c r="K95" s="7">
        <v>2901064</v>
      </c>
      <c r="L95" s="7">
        <v>0</v>
      </c>
      <c r="M95" s="7">
        <v>2901064</v>
      </c>
      <c r="N95" s="7">
        <v>0</v>
      </c>
      <c r="O95" s="16">
        <v>2901064</v>
      </c>
      <c r="P95" s="7">
        <v>660000</v>
      </c>
      <c r="Q95" s="7">
        <v>2241064</v>
      </c>
      <c r="R95" s="7">
        <v>4841570.6900000004</v>
      </c>
      <c r="S95" s="7" t="s">
        <v>27</v>
      </c>
    </row>
    <row r="96" spans="1:19" ht="15" customHeight="1" x14ac:dyDescent="0.25">
      <c r="A96" s="5" t="s">
        <v>633</v>
      </c>
      <c r="B96" s="5" t="s">
        <v>35</v>
      </c>
      <c r="C96" s="6">
        <v>7742634.6900000004</v>
      </c>
      <c r="D96" s="7">
        <v>0</v>
      </c>
      <c r="E96" s="7">
        <v>0</v>
      </c>
      <c r="F96" s="7">
        <v>0</v>
      </c>
      <c r="G96" s="7">
        <v>0</v>
      </c>
      <c r="H96" s="7">
        <v>7742634.6900000004</v>
      </c>
      <c r="I96" s="7">
        <v>0</v>
      </c>
      <c r="J96" s="7">
        <v>0</v>
      </c>
      <c r="K96" s="7">
        <v>2901064</v>
      </c>
      <c r="L96" s="7">
        <v>0</v>
      </c>
      <c r="M96" s="7">
        <v>2901064</v>
      </c>
      <c r="N96" s="7">
        <v>0</v>
      </c>
      <c r="O96" s="16">
        <v>2901064</v>
      </c>
      <c r="P96" s="7">
        <v>660000</v>
      </c>
      <c r="Q96" s="7">
        <v>2241064</v>
      </c>
      <c r="R96" s="7">
        <v>4841570.6900000004</v>
      </c>
      <c r="S96" s="7" t="s">
        <v>27</v>
      </c>
    </row>
    <row r="97" spans="1:19" ht="15" customHeight="1" x14ac:dyDescent="0.25">
      <c r="A97" s="5" t="s">
        <v>634</v>
      </c>
      <c r="B97" s="5" t="s">
        <v>37</v>
      </c>
      <c r="C97" s="6">
        <v>7742634.6900000004</v>
      </c>
      <c r="D97" s="7">
        <v>0</v>
      </c>
      <c r="E97" s="7">
        <v>0</v>
      </c>
      <c r="F97" s="7">
        <v>0</v>
      </c>
      <c r="G97" s="7">
        <v>0</v>
      </c>
      <c r="H97" s="7">
        <v>7742634.6900000004</v>
      </c>
      <c r="I97" s="7">
        <v>0</v>
      </c>
      <c r="J97" s="7">
        <v>0</v>
      </c>
      <c r="K97" s="7">
        <v>2901064</v>
      </c>
      <c r="L97" s="7">
        <v>0</v>
      </c>
      <c r="M97" s="7">
        <v>2901064</v>
      </c>
      <c r="N97" s="7">
        <v>0</v>
      </c>
      <c r="O97" s="16">
        <v>2901064</v>
      </c>
      <c r="P97" s="7">
        <v>660000</v>
      </c>
      <c r="Q97" s="7">
        <v>2241064</v>
      </c>
      <c r="R97" s="7">
        <v>4841570.6900000004</v>
      </c>
      <c r="S97" s="7" t="s">
        <v>27</v>
      </c>
    </row>
    <row r="98" spans="1:19" ht="15" customHeight="1" x14ac:dyDescent="0.25">
      <c r="A98" s="5" t="s">
        <v>635</v>
      </c>
      <c r="B98" s="5" t="s">
        <v>493</v>
      </c>
      <c r="C98" s="6">
        <v>7742634.6900000004</v>
      </c>
      <c r="D98" s="7">
        <v>0</v>
      </c>
      <c r="E98" s="7">
        <v>0</v>
      </c>
      <c r="F98" s="7">
        <v>0</v>
      </c>
      <c r="G98" s="7">
        <v>0</v>
      </c>
      <c r="H98" s="7">
        <v>7742634.6900000004</v>
      </c>
      <c r="I98" s="7">
        <v>0</v>
      </c>
      <c r="J98" s="7">
        <v>0</v>
      </c>
      <c r="K98" s="7">
        <v>2901064</v>
      </c>
      <c r="L98" s="7">
        <v>0</v>
      </c>
      <c r="M98" s="7">
        <v>2901064</v>
      </c>
      <c r="N98" s="7">
        <v>0</v>
      </c>
      <c r="O98" s="16">
        <v>2901064</v>
      </c>
      <c r="P98" s="7">
        <v>660000</v>
      </c>
      <c r="Q98" s="7">
        <v>2241064</v>
      </c>
      <c r="R98" s="7">
        <v>4841570.6900000004</v>
      </c>
      <c r="S98" s="7" t="s">
        <v>27</v>
      </c>
    </row>
    <row r="99" spans="1:19" ht="15" customHeight="1" x14ac:dyDescent="0.25">
      <c r="A99" s="5" t="s">
        <v>636</v>
      </c>
      <c r="B99" s="5" t="s">
        <v>495</v>
      </c>
      <c r="C99" s="6">
        <v>7742634.6900000004</v>
      </c>
      <c r="D99" s="7">
        <v>0</v>
      </c>
      <c r="E99" s="7">
        <v>0</v>
      </c>
      <c r="F99" s="7">
        <v>0</v>
      </c>
      <c r="G99" s="7">
        <v>0</v>
      </c>
      <c r="H99" s="7">
        <v>7742634.6900000004</v>
      </c>
      <c r="I99" s="7">
        <v>0</v>
      </c>
      <c r="J99" s="7">
        <v>0</v>
      </c>
      <c r="K99" s="7">
        <v>2901064</v>
      </c>
      <c r="L99" s="7">
        <v>0</v>
      </c>
      <c r="M99" s="7">
        <v>2901064</v>
      </c>
      <c r="N99" s="7">
        <v>0</v>
      </c>
      <c r="O99" s="16">
        <v>2901064</v>
      </c>
      <c r="P99" s="7">
        <v>660000</v>
      </c>
      <c r="Q99" s="7">
        <v>2241064</v>
      </c>
      <c r="R99" s="7">
        <v>4841570.6900000004</v>
      </c>
      <c r="S99" s="7" t="s">
        <v>46</v>
      </c>
    </row>
    <row r="100" spans="1:19" ht="15" customHeight="1" x14ac:dyDescent="0.25">
      <c r="A100" s="5" t="s">
        <v>637</v>
      </c>
      <c r="B100" s="5" t="s">
        <v>638</v>
      </c>
      <c r="C100" s="6">
        <v>7733301208.3299999</v>
      </c>
      <c r="D100" s="7">
        <v>0</v>
      </c>
      <c r="E100" s="7">
        <v>0</v>
      </c>
      <c r="F100" s="7">
        <v>0</v>
      </c>
      <c r="G100" s="7">
        <v>0</v>
      </c>
      <c r="H100" s="7">
        <v>7733301208.3299999</v>
      </c>
      <c r="I100" s="7">
        <v>0</v>
      </c>
      <c r="J100" s="7">
        <v>0</v>
      </c>
      <c r="K100" s="7">
        <v>5770199613.2700005</v>
      </c>
      <c r="L100" s="7">
        <v>3317759669.6799998</v>
      </c>
      <c r="M100" s="7">
        <v>2452439943.5900002</v>
      </c>
      <c r="N100" s="7">
        <v>592188160.42999995</v>
      </c>
      <c r="O100" s="16">
        <v>1860251783.1600001</v>
      </c>
      <c r="P100" s="7">
        <v>798536049.13999999</v>
      </c>
      <c r="Q100" s="7">
        <v>1061715734.02</v>
      </c>
      <c r="R100" s="7">
        <v>1963101595.0599999</v>
      </c>
      <c r="S100" s="7" t="s">
        <v>27</v>
      </c>
    </row>
    <row r="101" spans="1:19" ht="15" customHeight="1" x14ac:dyDescent="0.25">
      <c r="A101" s="5" t="s">
        <v>639</v>
      </c>
      <c r="B101" s="5" t="s">
        <v>183</v>
      </c>
      <c r="C101" s="6">
        <v>1730157504.6300001</v>
      </c>
      <c r="D101" s="7">
        <v>0</v>
      </c>
      <c r="E101" s="7">
        <v>0</v>
      </c>
      <c r="F101" s="7">
        <v>0</v>
      </c>
      <c r="G101" s="7">
        <v>0</v>
      </c>
      <c r="H101" s="7">
        <v>1730157504.6300001</v>
      </c>
      <c r="I101" s="7">
        <v>0</v>
      </c>
      <c r="J101" s="7">
        <v>0</v>
      </c>
      <c r="K101" s="7">
        <v>552938288.16999996</v>
      </c>
      <c r="L101" s="7">
        <v>65000000</v>
      </c>
      <c r="M101" s="7">
        <v>487938288.17000002</v>
      </c>
      <c r="N101" s="7">
        <v>182991057.56999999</v>
      </c>
      <c r="O101" s="16">
        <v>304947230.60000002</v>
      </c>
      <c r="P101" s="7">
        <v>202248947.38999999</v>
      </c>
      <c r="Q101" s="7">
        <v>102698283.20999999</v>
      </c>
      <c r="R101" s="7">
        <v>1177219216.46</v>
      </c>
      <c r="S101" s="7" t="s">
        <v>27</v>
      </c>
    </row>
    <row r="102" spans="1:19" ht="15" customHeight="1" x14ac:dyDescent="0.25">
      <c r="A102" s="5" t="s">
        <v>640</v>
      </c>
      <c r="B102" s="5" t="s">
        <v>185</v>
      </c>
      <c r="C102" s="6">
        <v>1330972120</v>
      </c>
      <c r="D102" s="7">
        <v>0</v>
      </c>
      <c r="E102" s="7">
        <v>0</v>
      </c>
      <c r="F102" s="7">
        <v>0</v>
      </c>
      <c r="G102" s="7">
        <v>0</v>
      </c>
      <c r="H102" s="7">
        <v>1330972120</v>
      </c>
      <c r="I102" s="7">
        <v>0</v>
      </c>
      <c r="J102" s="7">
        <v>0</v>
      </c>
      <c r="K102" s="7">
        <v>325590036.22000003</v>
      </c>
      <c r="L102" s="7">
        <v>23000000</v>
      </c>
      <c r="M102" s="7">
        <v>302590036.22000003</v>
      </c>
      <c r="N102" s="7">
        <v>122216284.36</v>
      </c>
      <c r="O102" s="16">
        <v>180373751.86000001</v>
      </c>
      <c r="P102" s="7">
        <v>126752584.14</v>
      </c>
      <c r="Q102" s="7">
        <v>53621167.719999999</v>
      </c>
      <c r="R102" s="7">
        <v>1005382083.78</v>
      </c>
      <c r="S102" s="7" t="s">
        <v>27</v>
      </c>
    </row>
    <row r="103" spans="1:19" ht="15" customHeight="1" x14ac:dyDescent="0.25">
      <c r="A103" s="5" t="s">
        <v>641</v>
      </c>
      <c r="B103" s="5" t="s">
        <v>187</v>
      </c>
      <c r="C103" s="6">
        <v>738275316</v>
      </c>
      <c r="D103" s="7">
        <v>0</v>
      </c>
      <c r="E103" s="7">
        <v>0</v>
      </c>
      <c r="F103" s="7">
        <v>0</v>
      </c>
      <c r="G103" s="7">
        <v>0</v>
      </c>
      <c r="H103" s="7">
        <v>738275316</v>
      </c>
      <c r="I103" s="7">
        <v>0</v>
      </c>
      <c r="J103" s="7">
        <v>0</v>
      </c>
      <c r="K103" s="7">
        <v>191505234.46000001</v>
      </c>
      <c r="L103" s="7">
        <v>15000000</v>
      </c>
      <c r="M103" s="7">
        <v>176505234.46000001</v>
      </c>
      <c r="N103" s="7">
        <v>63035003.460000001</v>
      </c>
      <c r="O103" s="16">
        <v>113470231</v>
      </c>
      <c r="P103" s="7">
        <v>77350538</v>
      </c>
      <c r="Q103" s="7">
        <v>36119693</v>
      </c>
      <c r="R103" s="7">
        <v>546770081.53999996</v>
      </c>
      <c r="S103" s="7" t="s">
        <v>46</v>
      </c>
    </row>
    <row r="104" spans="1:19" ht="15" customHeight="1" x14ac:dyDescent="0.25">
      <c r="A104" s="5" t="s">
        <v>642</v>
      </c>
      <c r="B104" s="5" t="s">
        <v>191</v>
      </c>
      <c r="C104" s="6">
        <v>587882095</v>
      </c>
      <c r="D104" s="7">
        <v>0</v>
      </c>
      <c r="E104" s="7">
        <v>0</v>
      </c>
      <c r="F104" s="7">
        <v>0</v>
      </c>
      <c r="G104" s="7">
        <v>0</v>
      </c>
      <c r="H104" s="7">
        <v>587882095</v>
      </c>
      <c r="I104" s="7">
        <v>0</v>
      </c>
      <c r="J104" s="7">
        <v>0</v>
      </c>
      <c r="K104" s="7">
        <v>129270092.76000001</v>
      </c>
      <c r="L104" s="7">
        <v>8000000</v>
      </c>
      <c r="M104" s="7">
        <v>121270092.76000001</v>
      </c>
      <c r="N104" s="7">
        <v>54366571.899999999</v>
      </c>
      <c r="O104" s="16">
        <v>66903520.859999999</v>
      </c>
      <c r="P104" s="7">
        <v>49402046.140000001</v>
      </c>
      <c r="Q104" s="7">
        <v>17501474.719999999</v>
      </c>
      <c r="R104" s="7">
        <v>458612002.24000001</v>
      </c>
      <c r="S104" s="7" t="s">
        <v>46</v>
      </c>
    </row>
    <row r="105" spans="1:19" ht="15" customHeight="1" x14ac:dyDescent="0.25">
      <c r="A105" s="5" t="s">
        <v>643</v>
      </c>
      <c r="B105" s="5" t="s">
        <v>644</v>
      </c>
      <c r="C105" s="6">
        <v>4111709</v>
      </c>
      <c r="D105" s="7">
        <v>0</v>
      </c>
      <c r="E105" s="7">
        <v>0</v>
      </c>
      <c r="F105" s="7">
        <v>0</v>
      </c>
      <c r="G105" s="7">
        <v>0</v>
      </c>
      <c r="H105" s="7">
        <v>4111709</v>
      </c>
      <c r="I105" s="7">
        <v>0</v>
      </c>
      <c r="J105" s="7">
        <v>0</v>
      </c>
      <c r="K105" s="7">
        <v>4111709</v>
      </c>
      <c r="L105" s="7">
        <v>0</v>
      </c>
      <c r="M105" s="7">
        <v>4111709</v>
      </c>
      <c r="N105" s="7">
        <v>4111709</v>
      </c>
      <c r="O105" s="16">
        <v>0</v>
      </c>
      <c r="P105" s="7">
        <v>0</v>
      </c>
      <c r="Q105" s="7">
        <v>0</v>
      </c>
      <c r="R105" s="7">
        <v>0</v>
      </c>
      <c r="S105" s="7" t="s">
        <v>46</v>
      </c>
    </row>
    <row r="106" spans="1:19" ht="15" customHeight="1" x14ac:dyDescent="0.25">
      <c r="A106" s="5" t="s">
        <v>645</v>
      </c>
      <c r="B106" s="5" t="s">
        <v>646</v>
      </c>
      <c r="C106" s="6">
        <v>703000</v>
      </c>
      <c r="D106" s="7">
        <v>0</v>
      </c>
      <c r="E106" s="7">
        <v>0</v>
      </c>
      <c r="F106" s="7">
        <v>0</v>
      </c>
      <c r="G106" s="7">
        <v>0</v>
      </c>
      <c r="H106" s="7">
        <v>703000</v>
      </c>
      <c r="I106" s="7">
        <v>0</v>
      </c>
      <c r="J106" s="7">
        <v>0</v>
      </c>
      <c r="K106" s="7">
        <v>703000</v>
      </c>
      <c r="L106" s="7">
        <v>0</v>
      </c>
      <c r="M106" s="7">
        <v>703000</v>
      </c>
      <c r="N106" s="7">
        <v>703000</v>
      </c>
      <c r="O106" s="16">
        <v>0</v>
      </c>
      <c r="P106" s="7">
        <v>0</v>
      </c>
      <c r="Q106" s="7">
        <v>0</v>
      </c>
      <c r="R106" s="7">
        <v>0</v>
      </c>
      <c r="S106" s="7" t="s">
        <v>46</v>
      </c>
    </row>
    <row r="107" spans="1:19" ht="15" customHeight="1" x14ac:dyDescent="0.25">
      <c r="A107" s="5" t="s">
        <v>647</v>
      </c>
      <c r="B107" s="5" t="s">
        <v>199</v>
      </c>
      <c r="C107" s="6">
        <v>198873384.63</v>
      </c>
      <c r="D107" s="7">
        <v>0</v>
      </c>
      <c r="E107" s="7">
        <v>0</v>
      </c>
      <c r="F107" s="7">
        <v>0</v>
      </c>
      <c r="G107" s="7">
        <v>0</v>
      </c>
      <c r="H107" s="7">
        <v>198873384.63</v>
      </c>
      <c r="I107" s="7">
        <v>0</v>
      </c>
      <c r="J107" s="7">
        <v>0</v>
      </c>
      <c r="K107" s="7">
        <v>100943760.63</v>
      </c>
      <c r="L107" s="7">
        <v>34000000</v>
      </c>
      <c r="M107" s="7">
        <v>66943760.630000003</v>
      </c>
      <c r="N107" s="7">
        <v>48150364.420000002</v>
      </c>
      <c r="O107" s="16">
        <v>18793396.210000001</v>
      </c>
      <c r="P107" s="7">
        <v>18793396.210000001</v>
      </c>
      <c r="Q107" s="7">
        <v>0</v>
      </c>
      <c r="R107" s="7">
        <v>97929624</v>
      </c>
      <c r="S107" s="7" t="s">
        <v>27</v>
      </c>
    </row>
    <row r="108" spans="1:19" ht="15" customHeight="1" x14ac:dyDescent="0.25">
      <c r="A108" s="5" t="s">
        <v>648</v>
      </c>
      <c r="B108" s="5" t="s">
        <v>201</v>
      </c>
      <c r="C108" s="6">
        <v>30184412</v>
      </c>
      <c r="D108" s="7">
        <v>0</v>
      </c>
      <c r="E108" s="7">
        <v>0</v>
      </c>
      <c r="F108" s="7">
        <v>0</v>
      </c>
      <c r="G108" s="7">
        <v>0</v>
      </c>
      <c r="H108" s="7">
        <v>30184412</v>
      </c>
      <c r="I108" s="7">
        <v>0</v>
      </c>
      <c r="J108" s="7">
        <v>0</v>
      </c>
      <c r="K108" s="7">
        <v>22752850</v>
      </c>
      <c r="L108" s="7">
        <v>0</v>
      </c>
      <c r="M108" s="7">
        <v>22752850</v>
      </c>
      <c r="N108" s="7">
        <v>7752850</v>
      </c>
      <c r="O108" s="16">
        <v>15000000</v>
      </c>
      <c r="P108" s="7">
        <v>15000000</v>
      </c>
      <c r="Q108" s="7">
        <v>0</v>
      </c>
      <c r="R108" s="7">
        <v>7431562</v>
      </c>
      <c r="S108" s="7" t="s">
        <v>46</v>
      </c>
    </row>
    <row r="109" spans="1:19" ht="15" customHeight="1" x14ac:dyDescent="0.25">
      <c r="A109" s="5" t="s">
        <v>649</v>
      </c>
      <c r="B109" s="5" t="s">
        <v>205</v>
      </c>
      <c r="C109" s="6">
        <v>23531807</v>
      </c>
      <c r="D109" s="7">
        <v>0</v>
      </c>
      <c r="E109" s="7">
        <v>0</v>
      </c>
      <c r="F109" s="7">
        <v>0</v>
      </c>
      <c r="G109" s="7">
        <v>0</v>
      </c>
      <c r="H109" s="7">
        <v>23531807</v>
      </c>
      <c r="I109" s="7">
        <v>0</v>
      </c>
      <c r="J109" s="7">
        <v>0</v>
      </c>
      <c r="K109" s="7">
        <v>15950000</v>
      </c>
      <c r="L109" s="7">
        <v>0</v>
      </c>
      <c r="M109" s="7">
        <v>15950000</v>
      </c>
      <c r="N109" s="7">
        <v>12156603.789999999</v>
      </c>
      <c r="O109" s="16">
        <v>3793396.21</v>
      </c>
      <c r="P109" s="7">
        <v>3793396.21</v>
      </c>
      <c r="Q109" s="7">
        <v>0</v>
      </c>
      <c r="R109" s="7">
        <v>7581807</v>
      </c>
      <c r="S109" s="7" t="s">
        <v>46</v>
      </c>
    </row>
    <row r="110" spans="1:19" ht="15" customHeight="1" x14ac:dyDescent="0.25">
      <c r="A110" s="5" t="s">
        <v>650</v>
      </c>
      <c r="B110" s="5" t="s">
        <v>209</v>
      </c>
      <c r="C110" s="6">
        <v>60262704</v>
      </c>
      <c r="D110" s="7">
        <v>0</v>
      </c>
      <c r="E110" s="7">
        <v>0</v>
      </c>
      <c r="F110" s="7">
        <v>0</v>
      </c>
      <c r="G110" s="7">
        <v>0</v>
      </c>
      <c r="H110" s="7">
        <v>60262704</v>
      </c>
      <c r="I110" s="7">
        <v>0</v>
      </c>
      <c r="J110" s="7">
        <v>0</v>
      </c>
      <c r="K110" s="7">
        <v>23000000</v>
      </c>
      <c r="L110" s="7">
        <v>23000000</v>
      </c>
      <c r="M110" s="7">
        <v>0</v>
      </c>
      <c r="N110" s="7">
        <v>0</v>
      </c>
      <c r="O110" s="16">
        <v>0</v>
      </c>
      <c r="P110" s="7">
        <v>0</v>
      </c>
      <c r="Q110" s="7">
        <v>0</v>
      </c>
      <c r="R110" s="7">
        <v>37262704</v>
      </c>
      <c r="S110" s="7" t="s">
        <v>46</v>
      </c>
    </row>
    <row r="111" spans="1:19" ht="15" customHeight="1" x14ac:dyDescent="0.25">
      <c r="A111" s="5" t="s">
        <v>651</v>
      </c>
      <c r="B111" s="5" t="s">
        <v>213</v>
      </c>
      <c r="C111" s="6">
        <v>31865830</v>
      </c>
      <c r="D111" s="7">
        <v>0</v>
      </c>
      <c r="E111" s="7">
        <v>0</v>
      </c>
      <c r="F111" s="7">
        <v>0</v>
      </c>
      <c r="G111" s="7">
        <v>0</v>
      </c>
      <c r="H111" s="7">
        <v>31865830</v>
      </c>
      <c r="I111" s="7">
        <v>0</v>
      </c>
      <c r="J111" s="7">
        <v>0</v>
      </c>
      <c r="K111" s="7">
        <v>11000000</v>
      </c>
      <c r="L111" s="7">
        <v>11000000</v>
      </c>
      <c r="M111" s="7">
        <v>0</v>
      </c>
      <c r="N111" s="7">
        <v>0</v>
      </c>
      <c r="O111" s="16">
        <v>0</v>
      </c>
      <c r="P111" s="7">
        <v>0</v>
      </c>
      <c r="Q111" s="7">
        <v>0</v>
      </c>
      <c r="R111" s="7">
        <v>20865830</v>
      </c>
      <c r="S111" s="7" t="s">
        <v>46</v>
      </c>
    </row>
    <row r="112" spans="1:19" ht="15" customHeight="1" x14ac:dyDescent="0.25">
      <c r="A112" s="5" t="s">
        <v>652</v>
      </c>
      <c r="B112" s="5" t="s">
        <v>225</v>
      </c>
      <c r="C112" s="6">
        <v>15166890</v>
      </c>
      <c r="D112" s="7">
        <v>0</v>
      </c>
      <c r="E112" s="7">
        <v>0</v>
      </c>
      <c r="F112" s="7">
        <v>0</v>
      </c>
      <c r="G112" s="7">
        <v>0</v>
      </c>
      <c r="H112" s="7">
        <v>15166890</v>
      </c>
      <c r="I112" s="7">
        <v>0</v>
      </c>
      <c r="J112" s="7">
        <v>0</v>
      </c>
      <c r="K112" s="7">
        <v>278832</v>
      </c>
      <c r="L112" s="7">
        <v>0</v>
      </c>
      <c r="M112" s="7">
        <v>278832</v>
      </c>
      <c r="N112" s="7">
        <v>278832</v>
      </c>
      <c r="O112" s="16">
        <v>0</v>
      </c>
      <c r="P112" s="7">
        <v>0</v>
      </c>
      <c r="Q112" s="7">
        <v>0</v>
      </c>
      <c r="R112" s="7">
        <v>14888058</v>
      </c>
      <c r="S112" s="7" t="s">
        <v>46</v>
      </c>
    </row>
    <row r="113" spans="1:19" ht="15" customHeight="1" x14ac:dyDescent="0.25">
      <c r="A113" s="5" t="s">
        <v>653</v>
      </c>
      <c r="B113" s="5" t="s">
        <v>229</v>
      </c>
      <c r="C113" s="6">
        <v>9899663</v>
      </c>
      <c r="D113" s="7">
        <v>0</v>
      </c>
      <c r="E113" s="7">
        <v>0</v>
      </c>
      <c r="F113" s="7">
        <v>0</v>
      </c>
      <c r="G113" s="7">
        <v>0</v>
      </c>
      <c r="H113" s="7">
        <v>9899663</v>
      </c>
      <c r="I113" s="7">
        <v>0</v>
      </c>
      <c r="J113" s="7">
        <v>0</v>
      </c>
      <c r="K113" s="7">
        <v>0</v>
      </c>
      <c r="L113" s="7">
        <v>0</v>
      </c>
      <c r="M113" s="7">
        <v>0</v>
      </c>
      <c r="N113" s="7">
        <v>0</v>
      </c>
      <c r="O113" s="16">
        <v>0</v>
      </c>
      <c r="P113" s="7">
        <v>0</v>
      </c>
      <c r="Q113" s="7">
        <v>0</v>
      </c>
      <c r="R113" s="7">
        <v>9899663</v>
      </c>
      <c r="S113" s="7" t="s">
        <v>46</v>
      </c>
    </row>
    <row r="114" spans="1:19" ht="15" customHeight="1" x14ac:dyDescent="0.25">
      <c r="A114" s="5" t="s">
        <v>654</v>
      </c>
      <c r="B114" s="5" t="s">
        <v>655</v>
      </c>
      <c r="C114" s="6">
        <v>17588040.699999999</v>
      </c>
      <c r="D114" s="7">
        <v>0</v>
      </c>
      <c r="E114" s="7">
        <v>0</v>
      </c>
      <c r="F114" s="7">
        <v>0</v>
      </c>
      <c r="G114" s="7">
        <v>0</v>
      </c>
      <c r="H114" s="7">
        <v>17588040.699999999</v>
      </c>
      <c r="I114" s="7">
        <v>0</v>
      </c>
      <c r="J114" s="7">
        <v>0</v>
      </c>
      <c r="K114" s="7">
        <v>17588040.699999999</v>
      </c>
      <c r="L114" s="7">
        <v>0</v>
      </c>
      <c r="M114" s="7">
        <v>17588040.699999999</v>
      </c>
      <c r="N114" s="7">
        <v>17588040.699999999</v>
      </c>
      <c r="O114" s="16">
        <v>0</v>
      </c>
      <c r="P114" s="7">
        <v>0</v>
      </c>
      <c r="Q114" s="7">
        <v>0</v>
      </c>
      <c r="R114" s="7">
        <v>0</v>
      </c>
      <c r="S114" s="7" t="s">
        <v>46</v>
      </c>
    </row>
    <row r="115" spans="1:19" ht="15" customHeight="1" x14ac:dyDescent="0.25">
      <c r="A115" s="5" t="s">
        <v>656</v>
      </c>
      <c r="B115" s="5" t="s">
        <v>657</v>
      </c>
      <c r="C115" s="6">
        <v>10374037.93</v>
      </c>
      <c r="D115" s="7">
        <v>0</v>
      </c>
      <c r="E115" s="7">
        <v>0</v>
      </c>
      <c r="F115" s="7">
        <v>0</v>
      </c>
      <c r="G115" s="7">
        <v>0</v>
      </c>
      <c r="H115" s="7">
        <v>10374037.93</v>
      </c>
      <c r="I115" s="7">
        <v>0</v>
      </c>
      <c r="J115" s="7">
        <v>0</v>
      </c>
      <c r="K115" s="7">
        <v>10374037.93</v>
      </c>
      <c r="L115" s="7">
        <v>0</v>
      </c>
      <c r="M115" s="7">
        <v>10374037.93</v>
      </c>
      <c r="N115" s="7">
        <v>10374037.93</v>
      </c>
      <c r="O115" s="16">
        <v>0</v>
      </c>
      <c r="P115" s="7">
        <v>0</v>
      </c>
      <c r="Q115" s="7">
        <v>0</v>
      </c>
      <c r="R115" s="7">
        <v>0</v>
      </c>
      <c r="S115" s="7" t="s">
        <v>46</v>
      </c>
    </row>
    <row r="116" spans="1:19" ht="15" customHeight="1" x14ac:dyDescent="0.25">
      <c r="A116" s="5" t="s">
        <v>658</v>
      </c>
      <c r="B116" s="5" t="s">
        <v>659</v>
      </c>
      <c r="C116" s="6">
        <v>200312000</v>
      </c>
      <c r="D116" s="7">
        <v>0</v>
      </c>
      <c r="E116" s="7">
        <v>0</v>
      </c>
      <c r="F116" s="7">
        <v>0</v>
      </c>
      <c r="G116" s="7">
        <v>0</v>
      </c>
      <c r="H116" s="7">
        <v>200312000</v>
      </c>
      <c r="I116" s="7">
        <v>0</v>
      </c>
      <c r="J116" s="7">
        <v>0</v>
      </c>
      <c r="K116" s="7">
        <v>126404491.31999999</v>
      </c>
      <c r="L116" s="7">
        <v>8000000</v>
      </c>
      <c r="M116" s="7">
        <v>118404491.31999999</v>
      </c>
      <c r="N116" s="7">
        <v>12624408.789999999</v>
      </c>
      <c r="O116" s="16">
        <v>105780082.53</v>
      </c>
      <c r="P116" s="7">
        <v>56702967.039999999</v>
      </c>
      <c r="Q116" s="7">
        <v>49077115.490000002</v>
      </c>
      <c r="R116" s="7">
        <v>73907508.680000007</v>
      </c>
      <c r="S116" s="7" t="s">
        <v>27</v>
      </c>
    </row>
    <row r="117" spans="1:19" ht="15" customHeight="1" x14ac:dyDescent="0.25">
      <c r="A117" s="5" t="s">
        <v>660</v>
      </c>
      <c r="B117" s="5" t="s">
        <v>217</v>
      </c>
      <c r="C117" s="6">
        <v>100000000</v>
      </c>
      <c r="D117" s="7">
        <v>0</v>
      </c>
      <c r="E117" s="7">
        <v>0</v>
      </c>
      <c r="F117" s="7">
        <v>0</v>
      </c>
      <c r="G117" s="7">
        <v>0</v>
      </c>
      <c r="H117" s="7">
        <v>100000000</v>
      </c>
      <c r="I117" s="7">
        <v>0</v>
      </c>
      <c r="J117" s="7">
        <v>0</v>
      </c>
      <c r="K117" s="7">
        <v>64875968.960000001</v>
      </c>
      <c r="L117" s="7">
        <v>5000000</v>
      </c>
      <c r="M117" s="7">
        <v>59875968.960000001</v>
      </c>
      <c r="N117" s="7">
        <v>4324449.8499999996</v>
      </c>
      <c r="O117" s="16">
        <v>55551519.109999999</v>
      </c>
      <c r="P117" s="7">
        <v>29846698.620000001</v>
      </c>
      <c r="Q117" s="7">
        <v>25704820.489999998</v>
      </c>
      <c r="R117" s="7">
        <v>35124031.039999999</v>
      </c>
      <c r="S117" s="7" t="s">
        <v>46</v>
      </c>
    </row>
    <row r="118" spans="1:19" ht="15" customHeight="1" x14ac:dyDescent="0.25">
      <c r="A118" s="5" t="s">
        <v>661</v>
      </c>
      <c r="B118" s="5" t="s">
        <v>221</v>
      </c>
      <c r="C118" s="6">
        <v>100000000</v>
      </c>
      <c r="D118" s="7">
        <v>0</v>
      </c>
      <c r="E118" s="7">
        <v>0</v>
      </c>
      <c r="F118" s="7">
        <v>0</v>
      </c>
      <c r="G118" s="7">
        <v>0</v>
      </c>
      <c r="H118" s="7">
        <v>100000000</v>
      </c>
      <c r="I118" s="7">
        <v>0</v>
      </c>
      <c r="J118" s="7">
        <v>0</v>
      </c>
      <c r="K118" s="7">
        <v>61216522.359999999</v>
      </c>
      <c r="L118" s="7">
        <v>3000000</v>
      </c>
      <c r="M118" s="7">
        <v>58216522.359999999</v>
      </c>
      <c r="N118" s="7">
        <v>7987958.9400000004</v>
      </c>
      <c r="O118" s="16">
        <v>50228563.420000002</v>
      </c>
      <c r="P118" s="7">
        <v>26856268.420000002</v>
      </c>
      <c r="Q118" s="7">
        <v>23372295</v>
      </c>
      <c r="R118" s="7">
        <v>38783477.640000001</v>
      </c>
      <c r="S118" s="7" t="s">
        <v>46</v>
      </c>
    </row>
    <row r="119" spans="1:19" ht="15" customHeight="1" x14ac:dyDescent="0.25">
      <c r="A119" s="5" t="s">
        <v>662</v>
      </c>
      <c r="B119" s="5" t="s">
        <v>663</v>
      </c>
      <c r="C119" s="6">
        <v>312000</v>
      </c>
      <c r="D119" s="7">
        <v>0</v>
      </c>
      <c r="E119" s="7">
        <v>0</v>
      </c>
      <c r="F119" s="7">
        <v>0</v>
      </c>
      <c r="G119" s="7">
        <v>0</v>
      </c>
      <c r="H119" s="7">
        <v>312000</v>
      </c>
      <c r="I119" s="7">
        <v>0</v>
      </c>
      <c r="J119" s="7">
        <v>0</v>
      </c>
      <c r="K119" s="7">
        <v>312000</v>
      </c>
      <c r="L119" s="7">
        <v>0</v>
      </c>
      <c r="M119" s="7">
        <v>312000</v>
      </c>
      <c r="N119" s="7">
        <v>312000</v>
      </c>
      <c r="O119" s="16">
        <v>0</v>
      </c>
      <c r="P119" s="7">
        <v>0</v>
      </c>
      <c r="Q119" s="7">
        <v>0</v>
      </c>
      <c r="R119" s="7">
        <v>0</v>
      </c>
      <c r="S119" s="7" t="s">
        <v>46</v>
      </c>
    </row>
    <row r="120" spans="1:19" ht="15" customHeight="1" x14ac:dyDescent="0.25">
      <c r="A120" s="5" t="s">
        <v>664</v>
      </c>
      <c r="B120" s="5" t="s">
        <v>329</v>
      </c>
      <c r="C120" s="6">
        <v>6003143703.6999998</v>
      </c>
      <c r="D120" s="7">
        <v>0</v>
      </c>
      <c r="E120" s="7">
        <v>0</v>
      </c>
      <c r="F120" s="7">
        <v>0</v>
      </c>
      <c r="G120" s="7">
        <v>0</v>
      </c>
      <c r="H120" s="7">
        <v>6003143703.6999998</v>
      </c>
      <c r="I120" s="7">
        <v>0</v>
      </c>
      <c r="J120" s="7">
        <v>0</v>
      </c>
      <c r="K120" s="7">
        <v>5217261325.1000004</v>
      </c>
      <c r="L120" s="7">
        <v>3252759669.6799998</v>
      </c>
      <c r="M120" s="7">
        <v>1964501655.4200001</v>
      </c>
      <c r="N120" s="7">
        <v>409197102.86000001</v>
      </c>
      <c r="O120" s="16">
        <v>1555304552.5599999</v>
      </c>
      <c r="P120" s="7">
        <v>596287101.75</v>
      </c>
      <c r="Q120" s="7">
        <v>959017450.80999994</v>
      </c>
      <c r="R120" s="7">
        <v>785882378.60000002</v>
      </c>
      <c r="S120" s="7" t="s">
        <v>27</v>
      </c>
    </row>
    <row r="121" spans="1:19" ht="15" customHeight="1" x14ac:dyDescent="0.25">
      <c r="A121" s="5" t="s">
        <v>665</v>
      </c>
      <c r="B121" s="5" t="s">
        <v>331</v>
      </c>
      <c r="C121" s="6">
        <v>5018726701.9300003</v>
      </c>
      <c r="D121" s="7">
        <v>0</v>
      </c>
      <c r="E121" s="7">
        <v>0</v>
      </c>
      <c r="F121" s="7">
        <v>0</v>
      </c>
      <c r="G121" s="7">
        <v>0</v>
      </c>
      <c r="H121" s="7">
        <v>5018726701.9300003</v>
      </c>
      <c r="I121" s="7">
        <v>0</v>
      </c>
      <c r="J121" s="7">
        <v>0</v>
      </c>
      <c r="K121" s="7">
        <v>4889801192.7600002</v>
      </c>
      <c r="L121" s="7">
        <v>3207894515.6500001</v>
      </c>
      <c r="M121" s="7">
        <v>1681906677.1099999</v>
      </c>
      <c r="N121" s="7">
        <v>267942686.80000001</v>
      </c>
      <c r="O121" s="16">
        <v>1413963990.3099999</v>
      </c>
      <c r="P121" s="7">
        <v>547472761.20000005</v>
      </c>
      <c r="Q121" s="7">
        <v>866491229.11000001</v>
      </c>
      <c r="R121" s="7">
        <v>128925509.17</v>
      </c>
      <c r="S121" s="7" t="s">
        <v>27</v>
      </c>
    </row>
    <row r="122" spans="1:19" ht="15" customHeight="1" x14ac:dyDescent="0.25">
      <c r="A122" s="5" t="s">
        <v>666</v>
      </c>
      <c r="B122" s="5" t="s">
        <v>333</v>
      </c>
      <c r="C122" s="6">
        <v>840000</v>
      </c>
      <c r="D122" s="7">
        <v>0</v>
      </c>
      <c r="E122" s="7">
        <v>0</v>
      </c>
      <c r="F122" s="7">
        <v>0</v>
      </c>
      <c r="G122" s="7">
        <v>0</v>
      </c>
      <c r="H122" s="7">
        <v>840000</v>
      </c>
      <c r="I122" s="7">
        <v>0</v>
      </c>
      <c r="J122" s="7">
        <v>0</v>
      </c>
      <c r="K122" s="7">
        <v>0</v>
      </c>
      <c r="L122" s="7">
        <v>0</v>
      </c>
      <c r="M122" s="7">
        <v>0</v>
      </c>
      <c r="N122" s="7">
        <v>0</v>
      </c>
      <c r="O122" s="16">
        <v>0</v>
      </c>
      <c r="P122" s="7">
        <v>0</v>
      </c>
      <c r="Q122" s="7">
        <v>0</v>
      </c>
      <c r="R122" s="7">
        <v>840000</v>
      </c>
      <c r="S122" s="7" t="s">
        <v>46</v>
      </c>
    </row>
    <row r="123" spans="1:19" ht="15" customHeight="1" x14ac:dyDescent="0.25">
      <c r="A123" s="5" t="s">
        <v>667</v>
      </c>
      <c r="B123" s="5" t="s">
        <v>337</v>
      </c>
      <c r="C123" s="6">
        <v>3220278.18</v>
      </c>
      <c r="D123" s="7">
        <v>0</v>
      </c>
      <c r="E123" s="7">
        <v>0</v>
      </c>
      <c r="F123" s="7">
        <v>0</v>
      </c>
      <c r="G123" s="7">
        <v>0</v>
      </c>
      <c r="H123" s="7">
        <v>3220278.18</v>
      </c>
      <c r="I123" s="7">
        <v>0</v>
      </c>
      <c r="J123" s="7">
        <v>0</v>
      </c>
      <c r="K123" s="7">
        <v>0</v>
      </c>
      <c r="L123" s="7">
        <v>0</v>
      </c>
      <c r="M123" s="7">
        <v>0</v>
      </c>
      <c r="N123" s="7">
        <v>0</v>
      </c>
      <c r="O123" s="16">
        <v>0</v>
      </c>
      <c r="P123" s="7">
        <v>0</v>
      </c>
      <c r="Q123" s="7">
        <v>0</v>
      </c>
      <c r="R123" s="7">
        <v>3220278.18</v>
      </c>
      <c r="S123" s="7" t="s">
        <v>46</v>
      </c>
    </row>
    <row r="124" spans="1:19" ht="15" customHeight="1" x14ac:dyDescent="0.25">
      <c r="A124" s="5" t="s">
        <v>668</v>
      </c>
      <c r="B124" s="5" t="s">
        <v>341</v>
      </c>
      <c r="C124" s="6">
        <v>58661639</v>
      </c>
      <c r="D124" s="7">
        <v>0</v>
      </c>
      <c r="E124" s="7">
        <v>0</v>
      </c>
      <c r="F124" s="7">
        <v>0</v>
      </c>
      <c r="G124" s="7">
        <v>0</v>
      </c>
      <c r="H124" s="7">
        <v>58661639</v>
      </c>
      <c r="I124" s="7">
        <v>0</v>
      </c>
      <c r="J124" s="7">
        <v>0</v>
      </c>
      <c r="K124" s="7">
        <v>45000000</v>
      </c>
      <c r="L124" s="7">
        <v>0</v>
      </c>
      <c r="M124" s="7">
        <v>45000000</v>
      </c>
      <c r="N124" s="7">
        <v>43112482.399999999</v>
      </c>
      <c r="O124" s="16">
        <v>1887517.6</v>
      </c>
      <c r="P124" s="7">
        <v>1887517.6</v>
      </c>
      <c r="Q124" s="7">
        <v>0</v>
      </c>
      <c r="R124" s="7">
        <v>13661639</v>
      </c>
      <c r="S124" s="7" t="s">
        <v>46</v>
      </c>
    </row>
    <row r="125" spans="1:19" ht="15" customHeight="1" x14ac:dyDescent="0.25">
      <c r="A125" s="5" t="s">
        <v>669</v>
      </c>
      <c r="B125" s="5" t="s">
        <v>345</v>
      </c>
      <c r="C125" s="6">
        <v>56062500</v>
      </c>
      <c r="D125" s="7">
        <v>0</v>
      </c>
      <c r="E125" s="7">
        <v>0</v>
      </c>
      <c r="F125" s="7">
        <v>0</v>
      </c>
      <c r="G125" s="7">
        <v>0</v>
      </c>
      <c r="H125" s="7">
        <v>56062500</v>
      </c>
      <c r="I125" s="7">
        <v>0</v>
      </c>
      <c r="J125" s="7">
        <v>0</v>
      </c>
      <c r="K125" s="7">
        <v>15000000</v>
      </c>
      <c r="L125" s="7">
        <v>0</v>
      </c>
      <c r="M125" s="7">
        <v>15000000</v>
      </c>
      <c r="N125" s="7">
        <v>14357600</v>
      </c>
      <c r="O125" s="16">
        <v>642400</v>
      </c>
      <c r="P125" s="7">
        <v>642400</v>
      </c>
      <c r="Q125" s="7">
        <v>0</v>
      </c>
      <c r="R125" s="7">
        <v>41062500</v>
      </c>
      <c r="S125" s="7" t="s">
        <v>46</v>
      </c>
    </row>
    <row r="126" spans="1:19" s="9" customFormat="1" ht="15" customHeight="1" x14ac:dyDescent="0.25">
      <c r="A126" s="10" t="s">
        <v>670</v>
      </c>
      <c r="B126" s="10" t="s">
        <v>349</v>
      </c>
      <c r="C126" s="11">
        <v>46222260</v>
      </c>
      <c r="D126" s="12">
        <v>0</v>
      </c>
      <c r="E126" s="12">
        <v>0</v>
      </c>
      <c r="F126" s="12">
        <v>0</v>
      </c>
      <c r="G126" s="12">
        <v>0</v>
      </c>
      <c r="H126" s="12">
        <v>46222260</v>
      </c>
      <c r="I126" s="12">
        <v>0</v>
      </c>
      <c r="J126" s="12">
        <v>0</v>
      </c>
      <c r="K126" s="12">
        <v>32000000</v>
      </c>
      <c r="L126" s="12">
        <v>0</v>
      </c>
      <c r="M126" s="12">
        <v>32000000</v>
      </c>
      <c r="N126" s="12">
        <v>27127870</v>
      </c>
      <c r="O126" s="12">
        <v>4872130</v>
      </c>
      <c r="P126" s="12">
        <v>1875470</v>
      </c>
      <c r="Q126" s="12">
        <v>2996660</v>
      </c>
      <c r="R126" s="12">
        <v>14222260</v>
      </c>
      <c r="S126" s="12" t="s">
        <v>46</v>
      </c>
    </row>
    <row r="127" spans="1:19" ht="15" customHeight="1" x14ac:dyDescent="0.25">
      <c r="A127" s="5" t="s">
        <v>671</v>
      </c>
      <c r="B127" s="5" t="s">
        <v>353</v>
      </c>
      <c r="C127" s="6">
        <v>1218000</v>
      </c>
      <c r="D127" s="7">
        <v>0</v>
      </c>
      <c r="E127" s="7">
        <v>0</v>
      </c>
      <c r="F127" s="7">
        <v>0</v>
      </c>
      <c r="G127" s="7">
        <v>0</v>
      </c>
      <c r="H127" s="7">
        <v>1218000</v>
      </c>
      <c r="I127" s="7">
        <v>0</v>
      </c>
      <c r="J127" s="7">
        <v>0</v>
      </c>
      <c r="K127" s="7">
        <v>0</v>
      </c>
      <c r="L127" s="7">
        <v>0</v>
      </c>
      <c r="M127" s="7">
        <v>0</v>
      </c>
      <c r="N127" s="7">
        <v>0</v>
      </c>
      <c r="O127" s="16">
        <v>0</v>
      </c>
      <c r="P127" s="7">
        <v>0</v>
      </c>
      <c r="Q127" s="7">
        <v>0</v>
      </c>
      <c r="R127" s="7">
        <v>1218000</v>
      </c>
      <c r="S127" s="7" t="s">
        <v>46</v>
      </c>
    </row>
    <row r="128" spans="1:19" ht="15" customHeight="1" x14ac:dyDescent="0.25">
      <c r="A128" s="5" t="s">
        <v>672</v>
      </c>
      <c r="B128" s="5" t="s">
        <v>357</v>
      </c>
      <c r="C128" s="6">
        <v>48629558.740000002</v>
      </c>
      <c r="D128" s="7">
        <v>0</v>
      </c>
      <c r="E128" s="7">
        <v>0</v>
      </c>
      <c r="F128" s="7">
        <v>0</v>
      </c>
      <c r="G128" s="7">
        <v>0</v>
      </c>
      <c r="H128" s="7">
        <v>48629558.740000002</v>
      </c>
      <c r="I128" s="7">
        <v>0</v>
      </c>
      <c r="J128" s="7">
        <v>0</v>
      </c>
      <c r="K128" s="7">
        <v>42000000</v>
      </c>
      <c r="L128" s="7">
        <v>0</v>
      </c>
      <c r="M128" s="7">
        <v>42000000</v>
      </c>
      <c r="N128" s="7">
        <v>32402500</v>
      </c>
      <c r="O128" s="16">
        <v>9597500</v>
      </c>
      <c r="P128" s="7">
        <v>3467660</v>
      </c>
      <c r="Q128" s="7">
        <v>6129840</v>
      </c>
      <c r="R128" s="7">
        <v>6629558.7400000002</v>
      </c>
      <c r="S128" s="7" t="s">
        <v>46</v>
      </c>
    </row>
    <row r="129" spans="1:19" ht="15" customHeight="1" x14ac:dyDescent="0.25">
      <c r="A129" s="5" t="s">
        <v>673</v>
      </c>
      <c r="B129" s="5" t="s">
        <v>361</v>
      </c>
      <c r="C129" s="6">
        <v>31302140</v>
      </c>
      <c r="D129" s="7">
        <v>0</v>
      </c>
      <c r="E129" s="7">
        <v>0</v>
      </c>
      <c r="F129" s="7">
        <v>0</v>
      </c>
      <c r="G129" s="7">
        <v>0</v>
      </c>
      <c r="H129" s="7">
        <v>31302140</v>
      </c>
      <c r="I129" s="7">
        <v>0</v>
      </c>
      <c r="J129" s="7">
        <v>0</v>
      </c>
      <c r="K129" s="7">
        <v>30000000</v>
      </c>
      <c r="L129" s="7">
        <v>0</v>
      </c>
      <c r="M129" s="7">
        <v>30000000</v>
      </c>
      <c r="N129" s="7">
        <v>19600270</v>
      </c>
      <c r="O129" s="16">
        <v>10399730</v>
      </c>
      <c r="P129" s="7">
        <v>2500300</v>
      </c>
      <c r="Q129" s="7">
        <v>7899430</v>
      </c>
      <c r="R129" s="7">
        <v>1302140</v>
      </c>
      <c r="S129" s="7" t="s">
        <v>46</v>
      </c>
    </row>
    <row r="130" spans="1:19" ht="15" customHeight="1" x14ac:dyDescent="0.25">
      <c r="A130" s="5" t="s">
        <v>674</v>
      </c>
      <c r="B130" s="5" t="s">
        <v>365</v>
      </c>
      <c r="C130" s="6">
        <v>2696847.09</v>
      </c>
      <c r="D130" s="7">
        <v>0</v>
      </c>
      <c r="E130" s="7">
        <v>0</v>
      </c>
      <c r="F130" s="7">
        <v>0</v>
      </c>
      <c r="G130" s="7">
        <v>0</v>
      </c>
      <c r="H130" s="7">
        <v>2696847.09</v>
      </c>
      <c r="I130" s="7">
        <v>0</v>
      </c>
      <c r="J130" s="7">
        <v>0</v>
      </c>
      <c r="K130" s="7">
        <v>0</v>
      </c>
      <c r="L130" s="7">
        <v>0</v>
      </c>
      <c r="M130" s="7">
        <v>0</v>
      </c>
      <c r="N130" s="7">
        <v>0</v>
      </c>
      <c r="O130" s="16">
        <v>0</v>
      </c>
      <c r="P130" s="7">
        <v>0</v>
      </c>
      <c r="Q130" s="7">
        <v>0</v>
      </c>
      <c r="R130" s="7">
        <v>2696847.09</v>
      </c>
      <c r="S130" s="7" t="s">
        <v>46</v>
      </c>
    </row>
    <row r="131" spans="1:19" ht="15" customHeight="1" x14ac:dyDescent="0.25">
      <c r="A131" s="5" t="s">
        <v>675</v>
      </c>
      <c r="B131" s="5" t="s">
        <v>369</v>
      </c>
      <c r="C131" s="6">
        <v>561805.43999999994</v>
      </c>
      <c r="D131" s="7">
        <v>0</v>
      </c>
      <c r="E131" s="7">
        <v>0</v>
      </c>
      <c r="F131" s="7">
        <v>0</v>
      </c>
      <c r="G131" s="7">
        <v>0</v>
      </c>
      <c r="H131" s="7">
        <v>561805.43999999994</v>
      </c>
      <c r="I131" s="7">
        <v>0</v>
      </c>
      <c r="J131" s="7">
        <v>0</v>
      </c>
      <c r="K131" s="7">
        <v>0</v>
      </c>
      <c r="L131" s="7">
        <v>0</v>
      </c>
      <c r="M131" s="7">
        <v>0</v>
      </c>
      <c r="N131" s="7">
        <v>0</v>
      </c>
      <c r="O131" s="16">
        <v>0</v>
      </c>
      <c r="P131" s="7">
        <v>0</v>
      </c>
      <c r="Q131" s="7">
        <v>0</v>
      </c>
      <c r="R131" s="7">
        <v>561805.43999999994</v>
      </c>
      <c r="S131" s="7" t="s">
        <v>46</v>
      </c>
    </row>
    <row r="132" spans="1:19" ht="15" customHeight="1" x14ac:dyDescent="0.25">
      <c r="A132" s="5" t="s">
        <v>676</v>
      </c>
      <c r="B132" s="5" t="s">
        <v>373</v>
      </c>
      <c r="C132" s="6">
        <v>2061733.59</v>
      </c>
      <c r="D132" s="7">
        <v>0</v>
      </c>
      <c r="E132" s="7">
        <v>0</v>
      </c>
      <c r="F132" s="7">
        <v>0</v>
      </c>
      <c r="G132" s="7">
        <v>0</v>
      </c>
      <c r="H132" s="7">
        <v>2061733.59</v>
      </c>
      <c r="I132" s="7">
        <v>0</v>
      </c>
      <c r="J132" s="7">
        <v>0</v>
      </c>
      <c r="K132" s="7">
        <v>0</v>
      </c>
      <c r="L132" s="7">
        <v>0</v>
      </c>
      <c r="M132" s="7">
        <v>0</v>
      </c>
      <c r="N132" s="7">
        <v>0</v>
      </c>
      <c r="O132" s="16">
        <v>0</v>
      </c>
      <c r="P132" s="7">
        <v>0</v>
      </c>
      <c r="Q132" s="7">
        <v>0</v>
      </c>
      <c r="R132" s="7">
        <v>2061733.59</v>
      </c>
      <c r="S132" s="7" t="s">
        <v>46</v>
      </c>
    </row>
    <row r="133" spans="1:19" ht="15" customHeight="1" x14ac:dyDescent="0.25">
      <c r="A133" s="5" t="s">
        <v>677</v>
      </c>
      <c r="B133" s="5" t="s">
        <v>377</v>
      </c>
      <c r="C133" s="6">
        <v>2314446.25</v>
      </c>
      <c r="D133" s="7">
        <v>0</v>
      </c>
      <c r="E133" s="7">
        <v>0</v>
      </c>
      <c r="F133" s="7">
        <v>0</v>
      </c>
      <c r="G133" s="7">
        <v>0</v>
      </c>
      <c r="H133" s="7">
        <v>2314446.25</v>
      </c>
      <c r="I133" s="7">
        <v>0</v>
      </c>
      <c r="J133" s="7">
        <v>0</v>
      </c>
      <c r="K133" s="7">
        <v>0</v>
      </c>
      <c r="L133" s="7">
        <v>0</v>
      </c>
      <c r="M133" s="7">
        <v>0</v>
      </c>
      <c r="N133" s="7">
        <v>0</v>
      </c>
      <c r="O133" s="16">
        <v>0</v>
      </c>
      <c r="P133" s="7">
        <v>0</v>
      </c>
      <c r="Q133" s="7">
        <v>0</v>
      </c>
      <c r="R133" s="7">
        <v>2314446.25</v>
      </c>
      <c r="S133" s="7" t="s">
        <v>46</v>
      </c>
    </row>
    <row r="134" spans="1:19" ht="15" customHeight="1" x14ac:dyDescent="0.25">
      <c r="A134" s="5" t="s">
        <v>678</v>
      </c>
      <c r="B134" s="5" t="s">
        <v>381</v>
      </c>
      <c r="C134" s="6">
        <v>14452194.539999999</v>
      </c>
      <c r="D134" s="7">
        <v>0</v>
      </c>
      <c r="E134" s="7">
        <v>0</v>
      </c>
      <c r="F134" s="7">
        <v>0</v>
      </c>
      <c r="G134" s="7">
        <v>0</v>
      </c>
      <c r="H134" s="7">
        <v>14452194.539999999</v>
      </c>
      <c r="I134" s="7">
        <v>0</v>
      </c>
      <c r="J134" s="7">
        <v>0</v>
      </c>
      <c r="K134" s="7">
        <v>14452194.539999999</v>
      </c>
      <c r="L134" s="7">
        <v>0</v>
      </c>
      <c r="M134" s="7">
        <v>14452194.539999999</v>
      </c>
      <c r="N134" s="7">
        <v>13091694.539999999</v>
      </c>
      <c r="O134" s="16">
        <v>1360500</v>
      </c>
      <c r="P134" s="7">
        <v>884900</v>
      </c>
      <c r="Q134" s="7">
        <v>475600</v>
      </c>
      <c r="R134" s="7">
        <v>0</v>
      </c>
      <c r="S134" s="7" t="s">
        <v>46</v>
      </c>
    </row>
    <row r="135" spans="1:19" ht="15" customHeight="1" x14ac:dyDescent="0.25">
      <c r="A135" s="5" t="s">
        <v>679</v>
      </c>
      <c r="B135" s="5" t="s">
        <v>385</v>
      </c>
      <c r="C135" s="6">
        <v>7863833.8799999999</v>
      </c>
      <c r="D135" s="7">
        <v>0</v>
      </c>
      <c r="E135" s="7">
        <v>0</v>
      </c>
      <c r="F135" s="7">
        <v>0</v>
      </c>
      <c r="G135" s="7">
        <v>0</v>
      </c>
      <c r="H135" s="7">
        <v>7863833.8799999999</v>
      </c>
      <c r="I135" s="7">
        <v>0</v>
      </c>
      <c r="J135" s="7">
        <v>0</v>
      </c>
      <c r="K135" s="7">
        <v>7863833</v>
      </c>
      <c r="L135" s="7">
        <v>0</v>
      </c>
      <c r="M135" s="7">
        <v>7863833</v>
      </c>
      <c r="N135" s="7">
        <v>6583833</v>
      </c>
      <c r="O135" s="16">
        <v>1280000</v>
      </c>
      <c r="P135" s="7">
        <v>1280000</v>
      </c>
      <c r="Q135" s="7">
        <v>0</v>
      </c>
      <c r="R135" s="7">
        <v>0.87999999988823996</v>
      </c>
      <c r="S135" s="7" t="s">
        <v>46</v>
      </c>
    </row>
    <row r="136" spans="1:19" ht="15" customHeight="1" x14ac:dyDescent="0.25">
      <c r="A136" s="5" t="s">
        <v>680</v>
      </c>
      <c r="B136" s="5" t="s">
        <v>681</v>
      </c>
      <c r="C136" s="6">
        <v>126114067.34999999</v>
      </c>
      <c r="D136" s="7">
        <v>0</v>
      </c>
      <c r="E136" s="7">
        <v>0</v>
      </c>
      <c r="F136" s="7">
        <v>0</v>
      </c>
      <c r="G136" s="7">
        <v>0</v>
      </c>
      <c r="H136" s="7">
        <v>126114067.34999999</v>
      </c>
      <c r="I136" s="7">
        <v>0</v>
      </c>
      <c r="J136" s="7">
        <v>0</v>
      </c>
      <c r="K136" s="7">
        <v>126114067.34999999</v>
      </c>
      <c r="L136" s="7">
        <v>119417515.34999999</v>
      </c>
      <c r="M136" s="7">
        <v>6696552</v>
      </c>
      <c r="N136" s="7">
        <v>6696552</v>
      </c>
      <c r="O136" s="16">
        <v>0</v>
      </c>
      <c r="P136" s="7">
        <v>0</v>
      </c>
      <c r="Q136" s="7">
        <v>0</v>
      </c>
      <c r="R136" s="7">
        <v>0</v>
      </c>
      <c r="S136" s="7" t="s">
        <v>46</v>
      </c>
    </row>
    <row r="137" spans="1:19" ht="15" customHeight="1" x14ac:dyDescent="0.25">
      <c r="A137" s="5" t="s">
        <v>682</v>
      </c>
      <c r="B137" s="5" t="s">
        <v>683</v>
      </c>
      <c r="C137" s="6">
        <v>173676939</v>
      </c>
      <c r="D137" s="7">
        <v>0</v>
      </c>
      <c r="E137" s="7">
        <v>0</v>
      </c>
      <c r="F137" s="7">
        <v>0</v>
      </c>
      <c r="G137" s="7">
        <v>0</v>
      </c>
      <c r="H137" s="7">
        <v>173676939</v>
      </c>
      <c r="I137" s="7">
        <v>0</v>
      </c>
      <c r="J137" s="7">
        <v>0</v>
      </c>
      <c r="K137" s="7">
        <v>173676939</v>
      </c>
      <c r="L137" s="7">
        <v>145693531</v>
      </c>
      <c r="M137" s="7">
        <v>27983408</v>
      </c>
      <c r="N137" s="7">
        <v>5381408</v>
      </c>
      <c r="O137" s="16">
        <v>22602000</v>
      </c>
      <c r="P137" s="7">
        <v>17632000</v>
      </c>
      <c r="Q137" s="7">
        <v>4970000</v>
      </c>
      <c r="R137" s="7">
        <v>0</v>
      </c>
      <c r="S137" s="7" t="s">
        <v>46</v>
      </c>
    </row>
    <row r="138" spans="1:19" ht="15" customHeight="1" x14ac:dyDescent="0.25">
      <c r="A138" s="5" t="s">
        <v>684</v>
      </c>
      <c r="B138" s="5" t="s">
        <v>685</v>
      </c>
      <c r="C138" s="6">
        <v>199737555</v>
      </c>
      <c r="D138" s="7">
        <v>0</v>
      </c>
      <c r="E138" s="7">
        <v>0</v>
      </c>
      <c r="F138" s="7">
        <v>0</v>
      </c>
      <c r="G138" s="7">
        <v>0</v>
      </c>
      <c r="H138" s="7">
        <v>199737555</v>
      </c>
      <c r="I138" s="7">
        <v>0</v>
      </c>
      <c r="J138" s="7">
        <v>0</v>
      </c>
      <c r="K138" s="7">
        <v>199737555</v>
      </c>
      <c r="L138" s="7">
        <v>108249933</v>
      </c>
      <c r="M138" s="7">
        <v>91487622</v>
      </c>
      <c r="N138" s="7">
        <v>210000</v>
      </c>
      <c r="O138" s="16">
        <v>91277622</v>
      </c>
      <c r="P138" s="7">
        <v>5800000</v>
      </c>
      <c r="Q138" s="7">
        <v>85477622</v>
      </c>
      <c r="R138" s="7">
        <v>0</v>
      </c>
      <c r="S138" s="7" t="s">
        <v>46</v>
      </c>
    </row>
    <row r="139" spans="1:19" ht="15" customHeight="1" x14ac:dyDescent="0.25">
      <c r="A139" s="5" t="s">
        <v>686</v>
      </c>
      <c r="B139" s="5" t="s">
        <v>687</v>
      </c>
      <c r="C139" s="6">
        <v>67396374</v>
      </c>
      <c r="D139" s="7">
        <v>0</v>
      </c>
      <c r="E139" s="7">
        <v>0</v>
      </c>
      <c r="F139" s="7">
        <v>0</v>
      </c>
      <c r="G139" s="7">
        <v>0</v>
      </c>
      <c r="H139" s="7">
        <v>67396374</v>
      </c>
      <c r="I139" s="7">
        <v>0</v>
      </c>
      <c r="J139" s="7">
        <v>0</v>
      </c>
      <c r="K139" s="7">
        <v>67396374</v>
      </c>
      <c r="L139" s="7">
        <v>40962827</v>
      </c>
      <c r="M139" s="7">
        <v>26433547</v>
      </c>
      <c r="N139" s="7">
        <v>1390000</v>
      </c>
      <c r="O139" s="16">
        <v>25043547</v>
      </c>
      <c r="P139" s="7">
        <v>5715815</v>
      </c>
      <c r="Q139" s="7">
        <v>19327732</v>
      </c>
      <c r="R139" s="7">
        <v>0</v>
      </c>
      <c r="S139" s="7" t="s">
        <v>46</v>
      </c>
    </row>
    <row r="140" spans="1:19" ht="15" customHeight="1" x14ac:dyDescent="0.25">
      <c r="A140" s="5" t="s">
        <v>688</v>
      </c>
      <c r="B140" s="5" t="s">
        <v>689</v>
      </c>
      <c r="C140" s="6">
        <v>79605427</v>
      </c>
      <c r="D140" s="7">
        <v>0</v>
      </c>
      <c r="E140" s="7">
        <v>0</v>
      </c>
      <c r="F140" s="7">
        <v>0</v>
      </c>
      <c r="G140" s="7">
        <v>0</v>
      </c>
      <c r="H140" s="7">
        <v>79605427</v>
      </c>
      <c r="I140" s="7">
        <v>0</v>
      </c>
      <c r="J140" s="7">
        <v>0</v>
      </c>
      <c r="K140" s="7">
        <v>79605427</v>
      </c>
      <c r="L140" s="7">
        <v>79605427</v>
      </c>
      <c r="M140" s="7">
        <v>0</v>
      </c>
      <c r="N140" s="7">
        <v>0</v>
      </c>
      <c r="O140" s="16">
        <v>0</v>
      </c>
      <c r="P140" s="7">
        <v>0</v>
      </c>
      <c r="Q140" s="7">
        <v>0</v>
      </c>
      <c r="R140" s="7">
        <v>0</v>
      </c>
      <c r="S140" s="7" t="s">
        <v>46</v>
      </c>
    </row>
    <row r="141" spans="1:19" ht="15" customHeight="1" x14ac:dyDescent="0.25">
      <c r="A141" s="5" t="s">
        <v>690</v>
      </c>
      <c r="B141" s="5" t="s">
        <v>691</v>
      </c>
      <c r="C141" s="6">
        <v>149527861.38</v>
      </c>
      <c r="D141" s="7">
        <v>0</v>
      </c>
      <c r="E141" s="7">
        <v>0</v>
      </c>
      <c r="F141" s="7">
        <v>0</v>
      </c>
      <c r="G141" s="7">
        <v>0</v>
      </c>
      <c r="H141" s="7">
        <v>149527861.38</v>
      </c>
      <c r="I141" s="7">
        <v>0</v>
      </c>
      <c r="J141" s="7">
        <v>0</v>
      </c>
      <c r="K141" s="7">
        <v>149527861.38</v>
      </c>
      <c r="L141" s="7">
        <v>106835033.34999999</v>
      </c>
      <c r="M141" s="7">
        <v>42692828.030000001</v>
      </c>
      <c r="N141" s="7">
        <v>0</v>
      </c>
      <c r="O141" s="16">
        <v>42692828.030000001</v>
      </c>
      <c r="P141" s="7">
        <v>4228500</v>
      </c>
      <c r="Q141" s="7">
        <v>38464328.030000001</v>
      </c>
      <c r="R141" s="7">
        <v>0</v>
      </c>
      <c r="S141" s="7" t="s">
        <v>46</v>
      </c>
    </row>
    <row r="142" spans="1:19" ht="15" customHeight="1" x14ac:dyDescent="0.25">
      <c r="A142" s="5" t="s">
        <v>692</v>
      </c>
      <c r="B142" s="5" t="s">
        <v>693</v>
      </c>
      <c r="C142" s="6">
        <v>156877275.22999999</v>
      </c>
      <c r="D142" s="7">
        <v>0</v>
      </c>
      <c r="E142" s="7">
        <v>0</v>
      </c>
      <c r="F142" s="7">
        <v>0</v>
      </c>
      <c r="G142" s="7">
        <v>0</v>
      </c>
      <c r="H142" s="7">
        <v>156877275.22999999</v>
      </c>
      <c r="I142" s="7">
        <v>0</v>
      </c>
      <c r="J142" s="7">
        <v>0</v>
      </c>
      <c r="K142" s="7">
        <v>156877275.22999999</v>
      </c>
      <c r="L142" s="7">
        <v>136815264.21000001</v>
      </c>
      <c r="M142" s="7">
        <v>20062011.02</v>
      </c>
      <c r="N142" s="7">
        <v>0</v>
      </c>
      <c r="O142" s="16">
        <v>20062011.02</v>
      </c>
      <c r="P142" s="7">
        <v>15759490</v>
      </c>
      <c r="Q142" s="7">
        <v>4302521.0199999996</v>
      </c>
      <c r="R142" s="7">
        <v>0</v>
      </c>
      <c r="S142" s="7" t="s">
        <v>46</v>
      </c>
    </row>
    <row r="143" spans="1:19" ht="15" customHeight="1" x14ac:dyDescent="0.25">
      <c r="A143" s="5" t="s">
        <v>694</v>
      </c>
      <c r="B143" s="5" t="s">
        <v>695</v>
      </c>
      <c r="C143" s="6">
        <v>11010000</v>
      </c>
      <c r="D143" s="7">
        <v>0</v>
      </c>
      <c r="E143" s="7">
        <v>0</v>
      </c>
      <c r="F143" s="7">
        <v>0</v>
      </c>
      <c r="G143" s="7">
        <v>0</v>
      </c>
      <c r="H143" s="7">
        <v>11010000</v>
      </c>
      <c r="I143" s="7">
        <v>0</v>
      </c>
      <c r="J143" s="7">
        <v>0</v>
      </c>
      <c r="K143" s="7">
        <v>11010000</v>
      </c>
      <c r="L143" s="7">
        <v>10460000</v>
      </c>
      <c r="M143" s="7">
        <v>550000</v>
      </c>
      <c r="N143" s="7">
        <v>0</v>
      </c>
      <c r="O143" s="16">
        <v>550000</v>
      </c>
      <c r="P143" s="7">
        <v>0</v>
      </c>
      <c r="Q143" s="7">
        <v>550000</v>
      </c>
      <c r="R143" s="7">
        <v>0</v>
      </c>
      <c r="S143" s="7" t="s">
        <v>46</v>
      </c>
    </row>
    <row r="144" spans="1:19" ht="15" customHeight="1" x14ac:dyDescent="0.25">
      <c r="A144" s="5" t="s">
        <v>696</v>
      </c>
      <c r="B144" s="5" t="s">
        <v>697</v>
      </c>
      <c r="C144" s="6">
        <v>162391000</v>
      </c>
      <c r="D144" s="7">
        <v>0</v>
      </c>
      <c r="E144" s="7">
        <v>0</v>
      </c>
      <c r="F144" s="7">
        <v>0</v>
      </c>
      <c r="G144" s="7">
        <v>0</v>
      </c>
      <c r="H144" s="7">
        <v>162391000</v>
      </c>
      <c r="I144" s="7">
        <v>0</v>
      </c>
      <c r="J144" s="7">
        <v>0</v>
      </c>
      <c r="K144" s="7">
        <v>162391000</v>
      </c>
      <c r="L144" s="7">
        <v>117366000</v>
      </c>
      <c r="M144" s="7">
        <v>45025000</v>
      </c>
      <c r="N144" s="7">
        <v>0</v>
      </c>
      <c r="O144" s="16">
        <v>45025000</v>
      </c>
      <c r="P144" s="7">
        <v>25185000</v>
      </c>
      <c r="Q144" s="7">
        <v>19840000</v>
      </c>
      <c r="R144" s="7">
        <v>0</v>
      </c>
      <c r="S144" s="7" t="s">
        <v>46</v>
      </c>
    </row>
    <row r="145" spans="1:19" ht="15" customHeight="1" x14ac:dyDescent="0.25">
      <c r="A145" s="5" t="s">
        <v>698</v>
      </c>
      <c r="B145" s="5" t="s">
        <v>699</v>
      </c>
      <c r="C145" s="6">
        <v>52665458.090000004</v>
      </c>
      <c r="D145" s="7">
        <v>0</v>
      </c>
      <c r="E145" s="7">
        <v>0</v>
      </c>
      <c r="F145" s="7">
        <v>0</v>
      </c>
      <c r="G145" s="7">
        <v>0</v>
      </c>
      <c r="H145" s="7">
        <v>52665458.090000004</v>
      </c>
      <c r="I145" s="7">
        <v>0</v>
      </c>
      <c r="J145" s="7">
        <v>0</v>
      </c>
      <c r="K145" s="7">
        <v>52665458.090000004</v>
      </c>
      <c r="L145" s="7">
        <v>32506027</v>
      </c>
      <c r="M145" s="7">
        <v>20159431.09</v>
      </c>
      <c r="N145" s="7">
        <v>20159431.09</v>
      </c>
      <c r="O145" s="16">
        <v>0</v>
      </c>
      <c r="P145" s="7">
        <v>0</v>
      </c>
      <c r="Q145" s="7">
        <v>0</v>
      </c>
      <c r="R145" s="7">
        <v>0</v>
      </c>
      <c r="S145" s="7" t="s">
        <v>46</v>
      </c>
    </row>
    <row r="146" spans="1:19" ht="15" customHeight="1" x14ac:dyDescent="0.25">
      <c r="A146" s="5" t="s">
        <v>700</v>
      </c>
      <c r="B146" s="5" t="s">
        <v>701</v>
      </c>
      <c r="C146" s="6">
        <v>780689634.76999998</v>
      </c>
      <c r="D146" s="7">
        <v>0</v>
      </c>
      <c r="E146" s="7">
        <v>0</v>
      </c>
      <c r="F146" s="7">
        <v>0</v>
      </c>
      <c r="G146" s="7">
        <v>0</v>
      </c>
      <c r="H146" s="7">
        <v>780689634.76999998</v>
      </c>
      <c r="I146" s="7">
        <v>0</v>
      </c>
      <c r="J146" s="7">
        <v>0</v>
      </c>
      <c r="K146" s="7">
        <v>741555334.76999998</v>
      </c>
      <c r="L146" s="7">
        <v>321819379.00999999</v>
      </c>
      <c r="M146" s="7">
        <v>419735955.75999999</v>
      </c>
      <c r="N146" s="7">
        <v>33632045.770000003</v>
      </c>
      <c r="O146" s="16">
        <v>386103909.99000001</v>
      </c>
      <c r="P146" s="7">
        <v>352103909.99000001</v>
      </c>
      <c r="Q146" s="7">
        <v>34000000</v>
      </c>
      <c r="R146" s="7">
        <v>39134300</v>
      </c>
      <c r="S146" s="7" t="s">
        <v>46</v>
      </c>
    </row>
    <row r="147" spans="1:19" ht="15" customHeight="1" x14ac:dyDescent="0.25">
      <c r="A147" s="5" t="s">
        <v>702</v>
      </c>
      <c r="B147" s="5" t="s">
        <v>703</v>
      </c>
      <c r="C147" s="6">
        <v>36020683</v>
      </c>
      <c r="D147" s="7">
        <v>0</v>
      </c>
      <c r="E147" s="7">
        <v>0</v>
      </c>
      <c r="F147" s="7">
        <v>0</v>
      </c>
      <c r="G147" s="7">
        <v>0</v>
      </c>
      <c r="H147" s="7">
        <v>36020683</v>
      </c>
      <c r="I147" s="7">
        <v>0</v>
      </c>
      <c r="J147" s="7">
        <v>0</v>
      </c>
      <c r="K147" s="7">
        <v>36020683</v>
      </c>
      <c r="L147" s="7">
        <v>32360683</v>
      </c>
      <c r="M147" s="7">
        <v>3660000</v>
      </c>
      <c r="N147" s="7">
        <v>0</v>
      </c>
      <c r="O147" s="16">
        <v>3660000</v>
      </c>
      <c r="P147" s="7">
        <v>0</v>
      </c>
      <c r="Q147" s="7">
        <v>3660000</v>
      </c>
      <c r="R147" s="7">
        <v>0</v>
      </c>
      <c r="S147" s="7" t="s">
        <v>46</v>
      </c>
    </row>
    <row r="148" spans="1:19" ht="15" customHeight="1" x14ac:dyDescent="0.25">
      <c r="A148" s="5" t="s">
        <v>704</v>
      </c>
      <c r="B148" s="5" t="s">
        <v>705</v>
      </c>
      <c r="C148" s="6">
        <v>18814732</v>
      </c>
      <c r="D148" s="7">
        <v>0</v>
      </c>
      <c r="E148" s="7">
        <v>0</v>
      </c>
      <c r="F148" s="7">
        <v>0</v>
      </c>
      <c r="G148" s="7">
        <v>0</v>
      </c>
      <c r="H148" s="7">
        <v>18814732</v>
      </c>
      <c r="I148" s="7">
        <v>0</v>
      </c>
      <c r="J148" s="7">
        <v>0</v>
      </c>
      <c r="K148" s="7">
        <v>18814732</v>
      </c>
      <c r="L148" s="7">
        <v>18814732</v>
      </c>
      <c r="M148" s="7">
        <v>0</v>
      </c>
      <c r="N148" s="7">
        <v>0</v>
      </c>
      <c r="O148" s="16">
        <v>0</v>
      </c>
      <c r="P148" s="7">
        <v>0</v>
      </c>
      <c r="Q148" s="7">
        <v>0</v>
      </c>
      <c r="R148" s="7">
        <v>0</v>
      </c>
      <c r="S148" s="7" t="s">
        <v>46</v>
      </c>
    </row>
    <row r="149" spans="1:19" ht="15" customHeight="1" x14ac:dyDescent="0.25">
      <c r="A149" s="5" t="s">
        <v>706</v>
      </c>
      <c r="B149" s="5" t="s">
        <v>707</v>
      </c>
      <c r="C149" s="6">
        <v>818424559</v>
      </c>
      <c r="D149" s="7">
        <v>0</v>
      </c>
      <c r="E149" s="7">
        <v>0</v>
      </c>
      <c r="F149" s="7">
        <v>0</v>
      </c>
      <c r="G149" s="7">
        <v>0</v>
      </c>
      <c r="H149" s="7">
        <v>818424559</v>
      </c>
      <c r="I149" s="7">
        <v>0</v>
      </c>
      <c r="J149" s="7">
        <v>0</v>
      </c>
      <c r="K149" s="7">
        <v>818424559</v>
      </c>
      <c r="L149" s="7">
        <v>400245505</v>
      </c>
      <c r="M149" s="7">
        <v>418179054</v>
      </c>
      <c r="N149" s="7">
        <v>43682900</v>
      </c>
      <c r="O149" s="16">
        <v>374496154</v>
      </c>
      <c r="P149" s="7">
        <v>54040133</v>
      </c>
      <c r="Q149" s="7">
        <v>320456021</v>
      </c>
      <c r="R149" s="7">
        <v>0</v>
      </c>
      <c r="S149" s="7" t="s">
        <v>46</v>
      </c>
    </row>
    <row r="150" spans="1:19" ht="15" customHeight="1" x14ac:dyDescent="0.25">
      <c r="A150" s="5" t="s">
        <v>708</v>
      </c>
      <c r="B150" s="5" t="s">
        <v>709</v>
      </c>
      <c r="C150" s="6">
        <v>83566660</v>
      </c>
      <c r="D150" s="7">
        <v>0</v>
      </c>
      <c r="E150" s="7">
        <v>0</v>
      </c>
      <c r="F150" s="7">
        <v>0</v>
      </c>
      <c r="G150" s="7">
        <v>0</v>
      </c>
      <c r="H150" s="7">
        <v>83566660</v>
      </c>
      <c r="I150" s="7">
        <v>0</v>
      </c>
      <c r="J150" s="7">
        <v>0</v>
      </c>
      <c r="K150" s="7">
        <v>83566660</v>
      </c>
      <c r="L150" s="7">
        <v>83566660</v>
      </c>
      <c r="M150" s="7">
        <v>0</v>
      </c>
      <c r="N150" s="7">
        <v>0</v>
      </c>
      <c r="O150" s="16">
        <v>0</v>
      </c>
      <c r="P150" s="7">
        <v>0</v>
      </c>
      <c r="Q150" s="7">
        <v>0</v>
      </c>
      <c r="R150" s="7">
        <v>0</v>
      </c>
      <c r="S150" s="7" t="s">
        <v>46</v>
      </c>
    </row>
    <row r="151" spans="1:19" ht="15" customHeight="1" x14ac:dyDescent="0.25">
      <c r="A151" s="5" t="s">
        <v>710</v>
      </c>
      <c r="B151" s="5" t="s">
        <v>711</v>
      </c>
      <c r="C151" s="6">
        <v>1452958333</v>
      </c>
      <c r="D151" s="7">
        <v>0</v>
      </c>
      <c r="E151" s="7">
        <v>0</v>
      </c>
      <c r="F151" s="7">
        <v>0</v>
      </c>
      <c r="G151" s="7">
        <v>0</v>
      </c>
      <c r="H151" s="7">
        <v>1452958333</v>
      </c>
      <c r="I151" s="7">
        <v>0</v>
      </c>
      <c r="J151" s="7">
        <v>0</v>
      </c>
      <c r="K151" s="7">
        <v>1452958333</v>
      </c>
      <c r="L151" s="7">
        <v>1109903140.73</v>
      </c>
      <c r="M151" s="7">
        <v>343055192.26999998</v>
      </c>
      <c r="N151" s="7">
        <v>0</v>
      </c>
      <c r="O151" s="16">
        <v>343055192.26999998</v>
      </c>
      <c r="P151" s="7">
        <v>45987043.210000001</v>
      </c>
      <c r="Q151" s="7">
        <v>297068149.06</v>
      </c>
      <c r="R151" s="7">
        <v>0</v>
      </c>
      <c r="S151" s="7" t="s">
        <v>46</v>
      </c>
    </row>
    <row r="152" spans="1:19" ht="15" customHeight="1" x14ac:dyDescent="0.25">
      <c r="A152" s="5" t="s">
        <v>712</v>
      </c>
      <c r="B152" s="5" t="s">
        <v>713</v>
      </c>
      <c r="C152" s="6">
        <v>45620000</v>
      </c>
      <c r="D152" s="7">
        <v>0</v>
      </c>
      <c r="E152" s="7">
        <v>0</v>
      </c>
      <c r="F152" s="7">
        <v>0</v>
      </c>
      <c r="G152" s="7">
        <v>0</v>
      </c>
      <c r="H152" s="7">
        <v>45620000</v>
      </c>
      <c r="I152" s="7">
        <v>0</v>
      </c>
      <c r="J152" s="7">
        <v>0</v>
      </c>
      <c r="K152" s="7">
        <v>45620000</v>
      </c>
      <c r="L152" s="7">
        <v>42365000</v>
      </c>
      <c r="M152" s="7">
        <v>3255000</v>
      </c>
      <c r="N152" s="7">
        <v>0</v>
      </c>
      <c r="O152" s="16">
        <v>3255000</v>
      </c>
      <c r="P152" s="7">
        <v>0</v>
      </c>
      <c r="Q152" s="7">
        <v>3255000</v>
      </c>
      <c r="R152" s="7">
        <v>0</v>
      </c>
      <c r="S152" s="7" t="s">
        <v>46</v>
      </c>
    </row>
    <row r="153" spans="1:19" ht="15" customHeight="1" x14ac:dyDescent="0.25">
      <c r="A153" s="5" t="s">
        <v>714</v>
      </c>
      <c r="B153" s="5" t="s">
        <v>715</v>
      </c>
      <c r="C153" s="6">
        <v>61337858</v>
      </c>
      <c r="D153" s="7">
        <v>0</v>
      </c>
      <c r="E153" s="7">
        <v>0</v>
      </c>
      <c r="F153" s="7">
        <v>0</v>
      </c>
      <c r="G153" s="7">
        <v>0</v>
      </c>
      <c r="H153" s="7">
        <v>61337858</v>
      </c>
      <c r="I153" s="7">
        <v>0</v>
      </c>
      <c r="J153" s="7">
        <v>0</v>
      </c>
      <c r="K153" s="7">
        <v>61337858</v>
      </c>
      <c r="L153" s="7">
        <v>50907858</v>
      </c>
      <c r="M153" s="7">
        <v>10430000</v>
      </c>
      <c r="N153" s="7">
        <v>0</v>
      </c>
      <c r="O153" s="16">
        <v>10430000</v>
      </c>
      <c r="P153" s="7">
        <v>700000</v>
      </c>
      <c r="Q153" s="7">
        <v>9730000</v>
      </c>
      <c r="R153" s="7">
        <v>0</v>
      </c>
      <c r="S153" s="7" t="s">
        <v>46</v>
      </c>
    </row>
    <row r="154" spans="1:19" ht="15" customHeight="1" x14ac:dyDescent="0.25">
      <c r="A154" s="5" t="s">
        <v>716</v>
      </c>
      <c r="B154" s="5" t="s">
        <v>717</v>
      </c>
      <c r="C154" s="6">
        <v>250000000</v>
      </c>
      <c r="D154" s="7">
        <v>0</v>
      </c>
      <c r="E154" s="7">
        <v>0</v>
      </c>
      <c r="F154" s="7">
        <v>0</v>
      </c>
      <c r="G154" s="7">
        <v>0</v>
      </c>
      <c r="H154" s="7">
        <v>250000000</v>
      </c>
      <c r="I154" s="7">
        <v>0</v>
      </c>
      <c r="J154" s="7">
        <v>0</v>
      </c>
      <c r="K154" s="7">
        <v>250000000</v>
      </c>
      <c r="L154" s="7">
        <v>250000000</v>
      </c>
      <c r="M154" s="7">
        <v>0</v>
      </c>
      <c r="N154" s="7">
        <v>0</v>
      </c>
      <c r="O154" s="16">
        <v>0</v>
      </c>
      <c r="P154" s="7">
        <v>0</v>
      </c>
      <c r="Q154" s="7">
        <v>0</v>
      </c>
      <c r="R154" s="7">
        <v>0</v>
      </c>
      <c r="S154" s="7" t="s">
        <v>46</v>
      </c>
    </row>
    <row r="155" spans="1:19" ht="15" customHeight="1" x14ac:dyDescent="0.25">
      <c r="A155" s="5" t="s">
        <v>718</v>
      </c>
      <c r="B155" s="5" t="s">
        <v>719</v>
      </c>
      <c r="C155" s="6">
        <v>12324548.4</v>
      </c>
      <c r="D155" s="7">
        <v>0</v>
      </c>
      <c r="E155" s="7">
        <v>0</v>
      </c>
      <c r="F155" s="7">
        <v>0</v>
      </c>
      <c r="G155" s="7">
        <v>0</v>
      </c>
      <c r="H155" s="7">
        <v>12324548.4</v>
      </c>
      <c r="I155" s="7">
        <v>0</v>
      </c>
      <c r="J155" s="7">
        <v>0</v>
      </c>
      <c r="K155" s="7">
        <v>12324548.4</v>
      </c>
      <c r="L155" s="7">
        <v>0</v>
      </c>
      <c r="M155" s="7">
        <v>12324548.4</v>
      </c>
      <c r="N155" s="7">
        <v>0</v>
      </c>
      <c r="O155" s="16">
        <v>12324548.4</v>
      </c>
      <c r="P155" s="7">
        <v>6772622.4000000004</v>
      </c>
      <c r="Q155" s="7">
        <v>5551926</v>
      </c>
      <c r="R155" s="7">
        <v>0</v>
      </c>
      <c r="S155" s="7" t="s">
        <v>46</v>
      </c>
    </row>
    <row r="156" spans="1:19" ht="15" customHeight="1" x14ac:dyDescent="0.25">
      <c r="A156" s="5" t="s">
        <v>720</v>
      </c>
      <c r="B156" s="5" t="s">
        <v>721</v>
      </c>
      <c r="C156" s="6">
        <v>3860500</v>
      </c>
      <c r="D156" s="7">
        <v>0</v>
      </c>
      <c r="E156" s="7">
        <v>0</v>
      </c>
      <c r="F156" s="7">
        <v>0</v>
      </c>
      <c r="G156" s="7">
        <v>0</v>
      </c>
      <c r="H156" s="7">
        <v>3860500</v>
      </c>
      <c r="I156" s="7">
        <v>0</v>
      </c>
      <c r="J156" s="7">
        <v>0</v>
      </c>
      <c r="K156" s="7">
        <v>3860500</v>
      </c>
      <c r="L156" s="7">
        <v>0</v>
      </c>
      <c r="M156" s="7">
        <v>3860500</v>
      </c>
      <c r="N156" s="7">
        <v>514100</v>
      </c>
      <c r="O156" s="16">
        <v>3346400</v>
      </c>
      <c r="P156" s="7">
        <v>1010000</v>
      </c>
      <c r="Q156" s="7">
        <v>2336400</v>
      </c>
      <c r="R156" s="7">
        <v>0</v>
      </c>
      <c r="S156" s="7" t="s">
        <v>46</v>
      </c>
    </row>
    <row r="157" spans="1:19" ht="15" customHeight="1" x14ac:dyDescent="0.25">
      <c r="A157" s="5" t="s">
        <v>722</v>
      </c>
      <c r="B157" s="5" t="s">
        <v>389</v>
      </c>
      <c r="C157" s="6">
        <v>110235377.12</v>
      </c>
      <c r="D157" s="7">
        <v>0</v>
      </c>
      <c r="E157" s="7">
        <v>0</v>
      </c>
      <c r="F157" s="7">
        <v>0</v>
      </c>
      <c r="G157" s="7">
        <v>0</v>
      </c>
      <c r="H157" s="7">
        <v>110235377.12</v>
      </c>
      <c r="I157" s="7">
        <v>0</v>
      </c>
      <c r="J157" s="7">
        <v>0</v>
      </c>
      <c r="K157" s="7">
        <v>63000000</v>
      </c>
      <c r="L157" s="7">
        <v>44865154.030000001</v>
      </c>
      <c r="M157" s="7">
        <v>18134845.969999999</v>
      </c>
      <c r="N157" s="7">
        <v>0</v>
      </c>
      <c r="O157" s="16">
        <v>18134845.969999999</v>
      </c>
      <c r="P157" s="7">
        <v>754874.9</v>
      </c>
      <c r="Q157" s="7">
        <v>17379971.07</v>
      </c>
      <c r="R157" s="7">
        <v>47235377.119999997</v>
      </c>
      <c r="S157" s="7" t="s">
        <v>27</v>
      </c>
    </row>
    <row r="158" spans="1:19" ht="15" customHeight="1" x14ac:dyDescent="0.25">
      <c r="A158" s="5" t="s">
        <v>723</v>
      </c>
      <c r="B158" s="5" t="s">
        <v>399</v>
      </c>
      <c r="C158" s="6">
        <v>30000000</v>
      </c>
      <c r="D158" s="7">
        <v>0</v>
      </c>
      <c r="E158" s="7">
        <v>0</v>
      </c>
      <c r="F158" s="7">
        <v>0</v>
      </c>
      <c r="G158" s="7">
        <v>0</v>
      </c>
      <c r="H158" s="7">
        <v>30000000</v>
      </c>
      <c r="I158" s="7">
        <v>0</v>
      </c>
      <c r="J158" s="7">
        <v>0</v>
      </c>
      <c r="K158" s="7">
        <v>0</v>
      </c>
      <c r="L158" s="7">
        <v>0</v>
      </c>
      <c r="M158" s="7">
        <v>0</v>
      </c>
      <c r="N158" s="7">
        <v>0</v>
      </c>
      <c r="O158" s="16">
        <v>0</v>
      </c>
      <c r="P158" s="7">
        <v>0</v>
      </c>
      <c r="Q158" s="7">
        <v>0</v>
      </c>
      <c r="R158" s="7">
        <v>30000000</v>
      </c>
      <c r="S158" s="7" t="s">
        <v>46</v>
      </c>
    </row>
    <row r="159" spans="1:19" ht="15" customHeight="1" x14ac:dyDescent="0.25">
      <c r="A159" s="5" t="s">
        <v>724</v>
      </c>
      <c r="B159" s="5" t="s">
        <v>403</v>
      </c>
      <c r="C159" s="6">
        <v>10706501.42</v>
      </c>
      <c r="D159" s="7">
        <v>0</v>
      </c>
      <c r="E159" s="7">
        <v>0</v>
      </c>
      <c r="F159" s="7">
        <v>0</v>
      </c>
      <c r="G159" s="7">
        <v>0</v>
      </c>
      <c r="H159" s="7">
        <v>10706501.42</v>
      </c>
      <c r="I159" s="7">
        <v>0</v>
      </c>
      <c r="J159" s="7">
        <v>0</v>
      </c>
      <c r="K159" s="7">
        <v>10000000</v>
      </c>
      <c r="L159" s="7">
        <v>7167190.1200000001</v>
      </c>
      <c r="M159" s="7">
        <v>2832809.88</v>
      </c>
      <c r="N159" s="7">
        <v>0</v>
      </c>
      <c r="O159" s="16">
        <v>2832809.88</v>
      </c>
      <c r="P159" s="7">
        <v>237754.65</v>
      </c>
      <c r="Q159" s="7">
        <v>2595055.23</v>
      </c>
      <c r="R159" s="7">
        <v>706501.42</v>
      </c>
      <c r="S159" s="7" t="s">
        <v>46</v>
      </c>
    </row>
    <row r="160" spans="1:19" ht="15" customHeight="1" x14ac:dyDescent="0.25">
      <c r="A160" s="5" t="s">
        <v>725</v>
      </c>
      <c r="B160" s="5" t="s">
        <v>407</v>
      </c>
      <c r="C160" s="6">
        <v>3995532.52</v>
      </c>
      <c r="D160" s="7">
        <v>0</v>
      </c>
      <c r="E160" s="7">
        <v>0</v>
      </c>
      <c r="F160" s="7">
        <v>0</v>
      </c>
      <c r="G160" s="7">
        <v>0</v>
      </c>
      <c r="H160" s="7">
        <v>3995532.52</v>
      </c>
      <c r="I160" s="7">
        <v>0</v>
      </c>
      <c r="J160" s="7">
        <v>0</v>
      </c>
      <c r="K160" s="7">
        <v>2500000</v>
      </c>
      <c r="L160" s="7">
        <v>2500000</v>
      </c>
      <c r="M160" s="7">
        <v>0</v>
      </c>
      <c r="N160" s="7">
        <v>0</v>
      </c>
      <c r="O160" s="16">
        <v>0</v>
      </c>
      <c r="P160" s="7">
        <v>0</v>
      </c>
      <c r="Q160" s="7">
        <v>0</v>
      </c>
      <c r="R160" s="7">
        <v>1495532.52</v>
      </c>
      <c r="S160" s="7" t="s">
        <v>46</v>
      </c>
    </row>
    <row r="161" spans="1:19" ht="15" customHeight="1" x14ac:dyDescent="0.25">
      <c r="A161" s="5" t="s">
        <v>726</v>
      </c>
      <c r="B161" s="5" t="s">
        <v>411</v>
      </c>
      <c r="C161" s="6">
        <v>23182462.5</v>
      </c>
      <c r="D161" s="7">
        <v>0</v>
      </c>
      <c r="E161" s="7">
        <v>0</v>
      </c>
      <c r="F161" s="7">
        <v>0</v>
      </c>
      <c r="G161" s="7">
        <v>0</v>
      </c>
      <c r="H161" s="7">
        <v>23182462.5</v>
      </c>
      <c r="I161" s="7">
        <v>0</v>
      </c>
      <c r="J161" s="7">
        <v>0</v>
      </c>
      <c r="K161" s="7">
        <v>23000000</v>
      </c>
      <c r="L161" s="7">
        <v>11043576.810000001</v>
      </c>
      <c r="M161" s="7">
        <v>11956423.189999999</v>
      </c>
      <c r="N161" s="7">
        <v>0</v>
      </c>
      <c r="O161" s="16">
        <v>11956423.189999999</v>
      </c>
      <c r="P161" s="7">
        <v>213405.25</v>
      </c>
      <c r="Q161" s="7">
        <v>11743017.939999999</v>
      </c>
      <c r="R161" s="7">
        <v>182462.5</v>
      </c>
      <c r="S161" s="7" t="s">
        <v>46</v>
      </c>
    </row>
    <row r="162" spans="1:19" ht="15" customHeight="1" x14ac:dyDescent="0.25">
      <c r="A162" s="5" t="s">
        <v>727</v>
      </c>
      <c r="B162" s="5" t="s">
        <v>415</v>
      </c>
      <c r="C162" s="6">
        <v>4114954.03</v>
      </c>
      <c r="D162" s="7">
        <v>0</v>
      </c>
      <c r="E162" s="7">
        <v>0</v>
      </c>
      <c r="F162" s="7">
        <v>0</v>
      </c>
      <c r="G162" s="7">
        <v>0</v>
      </c>
      <c r="H162" s="7">
        <v>4114954.03</v>
      </c>
      <c r="I162" s="7">
        <v>0</v>
      </c>
      <c r="J162" s="7">
        <v>0</v>
      </c>
      <c r="K162" s="7">
        <v>3000000</v>
      </c>
      <c r="L162" s="7">
        <v>3000000</v>
      </c>
      <c r="M162" s="7">
        <v>0</v>
      </c>
      <c r="N162" s="7">
        <v>0</v>
      </c>
      <c r="O162" s="16">
        <v>0</v>
      </c>
      <c r="P162" s="7">
        <v>0</v>
      </c>
      <c r="Q162" s="7">
        <v>0</v>
      </c>
      <c r="R162" s="7">
        <v>1114954.03</v>
      </c>
      <c r="S162" s="7" t="s">
        <v>46</v>
      </c>
    </row>
    <row r="163" spans="1:19" ht="15" customHeight="1" x14ac:dyDescent="0.25">
      <c r="A163" s="5" t="s">
        <v>728</v>
      </c>
      <c r="B163" s="5" t="s">
        <v>419</v>
      </c>
      <c r="C163" s="6">
        <v>14492362.859999999</v>
      </c>
      <c r="D163" s="7">
        <v>0</v>
      </c>
      <c r="E163" s="7">
        <v>0</v>
      </c>
      <c r="F163" s="7">
        <v>0</v>
      </c>
      <c r="G163" s="7">
        <v>0</v>
      </c>
      <c r="H163" s="7">
        <v>14492362.859999999</v>
      </c>
      <c r="I163" s="7">
        <v>0</v>
      </c>
      <c r="J163" s="7">
        <v>0</v>
      </c>
      <c r="K163" s="7">
        <v>10000000</v>
      </c>
      <c r="L163" s="7">
        <v>6762507.0999999996</v>
      </c>
      <c r="M163" s="7">
        <v>3237492.9</v>
      </c>
      <c r="N163" s="7">
        <v>0</v>
      </c>
      <c r="O163" s="16">
        <v>3237492.9</v>
      </c>
      <c r="P163" s="7">
        <v>195595</v>
      </c>
      <c r="Q163" s="7">
        <v>3041897.9</v>
      </c>
      <c r="R163" s="7">
        <v>4492362.8600000003</v>
      </c>
      <c r="S163" s="7" t="s">
        <v>46</v>
      </c>
    </row>
    <row r="164" spans="1:19" ht="15" customHeight="1" x14ac:dyDescent="0.25">
      <c r="A164" s="5" t="s">
        <v>729</v>
      </c>
      <c r="B164" s="5" t="s">
        <v>423</v>
      </c>
      <c r="C164" s="6">
        <v>7435539.4000000004</v>
      </c>
      <c r="D164" s="7">
        <v>0</v>
      </c>
      <c r="E164" s="7">
        <v>0</v>
      </c>
      <c r="F164" s="7">
        <v>0</v>
      </c>
      <c r="G164" s="7">
        <v>0</v>
      </c>
      <c r="H164" s="7">
        <v>7435539.4000000004</v>
      </c>
      <c r="I164" s="7">
        <v>0</v>
      </c>
      <c r="J164" s="7">
        <v>0</v>
      </c>
      <c r="K164" s="7">
        <v>5000000</v>
      </c>
      <c r="L164" s="7">
        <v>5000000</v>
      </c>
      <c r="M164" s="7">
        <v>0</v>
      </c>
      <c r="N164" s="7">
        <v>0</v>
      </c>
      <c r="O164" s="16">
        <v>0</v>
      </c>
      <c r="P164" s="7">
        <v>0</v>
      </c>
      <c r="Q164" s="7">
        <v>0</v>
      </c>
      <c r="R164" s="7">
        <v>2435539.4</v>
      </c>
      <c r="S164" s="7" t="s">
        <v>46</v>
      </c>
    </row>
    <row r="165" spans="1:19" ht="15" customHeight="1" x14ac:dyDescent="0.25">
      <c r="A165" s="5" t="s">
        <v>730</v>
      </c>
      <c r="B165" s="5" t="s">
        <v>427</v>
      </c>
      <c r="C165" s="6">
        <v>14269717.35</v>
      </c>
      <c r="D165" s="7">
        <v>0</v>
      </c>
      <c r="E165" s="7">
        <v>0</v>
      </c>
      <c r="F165" s="7">
        <v>0</v>
      </c>
      <c r="G165" s="7">
        <v>0</v>
      </c>
      <c r="H165" s="7">
        <v>14269717.35</v>
      </c>
      <c r="I165" s="7">
        <v>0</v>
      </c>
      <c r="J165" s="7">
        <v>0</v>
      </c>
      <c r="K165" s="7">
        <v>8000000</v>
      </c>
      <c r="L165" s="7">
        <v>7891880</v>
      </c>
      <c r="M165" s="7">
        <v>108120</v>
      </c>
      <c r="N165" s="7">
        <v>0</v>
      </c>
      <c r="O165" s="16">
        <v>108120</v>
      </c>
      <c r="P165" s="7">
        <v>108120</v>
      </c>
      <c r="Q165" s="7">
        <v>0</v>
      </c>
      <c r="R165" s="7">
        <v>6269717.3499999996</v>
      </c>
      <c r="S165" s="7" t="s">
        <v>46</v>
      </c>
    </row>
    <row r="166" spans="1:19" ht="15" customHeight="1" x14ac:dyDescent="0.25">
      <c r="A166" s="5" t="s">
        <v>731</v>
      </c>
      <c r="B166" s="5" t="s">
        <v>431</v>
      </c>
      <c r="C166" s="6">
        <v>2038307.04</v>
      </c>
      <c r="D166" s="7">
        <v>0</v>
      </c>
      <c r="E166" s="7">
        <v>0</v>
      </c>
      <c r="F166" s="7">
        <v>0</v>
      </c>
      <c r="G166" s="7">
        <v>0</v>
      </c>
      <c r="H166" s="7">
        <v>2038307.04</v>
      </c>
      <c r="I166" s="7">
        <v>0</v>
      </c>
      <c r="J166" s="7">
        <v>0</v>
      </c>
      <c r="K166" s="7">
        <v>1500000</v>
      </c>
      <c r="L166" s="7">
        <v>1500000</v>
      </c>
      <c r="M166" s="7">
        <v>0</v>
      </c>
      <c r="N166" s="7">
        <v>0</v>
      </c>
      <c r="O166" s="16">
        <v>0</v>
      </c>
      <c r="P166" s="7">
        <v>0</v>
      </c>
      <c r="Q166" s="7">
        <v>0</v>
      </c>
      <c r="R166" s="7">
        <v>538307.04</v>
      </c>
      <c r="S166" s="7" t="s">
        <v>46</v>
      </c>
    </row>
    <row r="167" spans="1:19" ht="15" customHeight="1" x14ac:dyDescent="0.25">
      <c r="A167" s="5" t="s">
        <v>732</v>
      </c>
      <c r="B167" s="5" t="s">
        <v>435</v>
      </c>
      <c r="C167" s="6">
        <v>874181624.64999998</v>
      </c>
      <c r="D167" s="7">
        <v>0</v>
      </c>
      <c r="E167" s="7">
        <v>0</v>
      </c>
      <c r="F167" s="7">
        <v>0</v>
      </c>
      <c r="G167" s="7">
        <v>0</v>
      </c>
      <c r="H167" s="7">
        <v>874181624.64999998</v>
      </c>
      <c r="I167" s="7">
        <v>0</v>
      </c>
      <c r="J167" s="7">
        <v>0</v>
      </c>
      <c r="K167" s="7">
        <v>264460132.34</v>
      </c>
      <c r="L167" s="7">
        <v>0</v>
      </c>
      <c r="M167" s="7">
        <v>264460132.34</v>
      </c>
      <c r="N167" s="7">
        <v>141254416.06</v>
      </c>
      <c r="O167" s="16">
        <v>123205716.28</v>
      </c>
      <c r="P167" s="7">
        <v>48059465.649999999</v>
      </c>
      <c r="Q167" s="7">
        <v>75146250.629999995</v>
      </c>
      <c r="R167" s="7">
        <v>609721492.30999994</v>
      </c>
      <c r="S167" s="7" t="s">
        <v>27</v>
      </c>
    </row>
    <row r="168" spans="1:19" ht="15" customHeight="1" x14ac:dyDescent="0.25">
      <c r="A168" s="5" t="s">
        <v>733</v>
      </c>
      <c r="B168" s="5" t="s">
        <v>151</v>
      </c>
      <c r="C168" s="6">
        <v>101155223.77</v>
      </c>
      <c r="D168" s="7">
        <v>0</v>
      </c>
      <c r="E168" s="7">
        <v>0</v>
      </c>
      <c r="F168" s="7">
        <v>0</v>
      </c>
      <c r="G168" s="7">
        <v>0</v>
      </c>
      <c r="H168" s="7">
        <v>101155223.77</v>
      </c>
      <c r="I168" s="7">
        <v>0</v>
      </c>
      <c r="J168" s="7">
        <v>0</v>
      </c>
      <c r="K168" s="7">
        <v>27000000</v>
      </c>
      <c r="L168" s="7">
        <v>0</v>
      </c>
      <c r="M168" s="7">
        <v>27000000</v>
      </c>
      <c r="N168" s="7">
        <v>13490000</v>
      </c>
      <c r="O168" s="16">
        <v>13510000</v>
      </c>
      <c r="P168" s="7">
        <v>4510000</v>
      </c>
      <c r="Q168" s="7">
        <v>9000000</v>
      </c>
      <c r="R168" s="7">
        <v>74155223.769999996</v>
      </c>
      <c r="S168" s="7" t="s">
        <v>46</v>
      </c>
    </row>
    <row r="169" spans="1:19" ht="15" customHeight="1" x14ac:dyDescent="0.25">
      <c r="A169" s="5" t="s">
        <v>734</v>
      </c>
      <c r="B169" s="5" t="s">
        <v>159</v>
      </c>
      <c r="C169" s="6">
        <v>111492394</v>
      </c>
      <c r="D169" s="7">
        <v>0</v>
      </c>
      <c r="E169" s="7">
        <v>0</v>
      </c>
      <c r="F169" s="7">
        <v>0</v>
      </c>
      <c r="G169" s="7">
        <v>0</v>
      </c>
      <c r="H169" s="7">
        <v>111492394</v>
      </c>
      <c r="I169" s="7">
        <v>0</v>
      </c>
      <c r="J169" s="7">
        <v>0</v>
      </c>
      <c r="K169" s="7">
        <v>27000000</v>
      </c>
      <c r="L169" s="7">
        <v>0</v>
      </c>
      <c r="M169" s="7">
        <v>27000000</v>
      </c>
      <c r="N169" s="7">
        <v>1991277</v>
      </c>
      <c r="O169" s="16">
        <v>25008723</v>
      </c>
      <c r="P169" s="7">
        <v>0</v>
      </c>
      <c r="Q169" s="7">
        <v>25008723</v>
      </c>
      <c r="R169" s="7">
        <v>84492394</v>
      </c>
      <c r="S169" s="7" t="s">
        <v>46</v>
      </c>
    </row>
    <row r="170" spans="1:19" ht="15" customHeight="1" x14ac:dyDescent="0.25">
      <c r="A170" s="5" t="s">
        <v>735</v>
      </c>
      <c r="B170" s="5" t="s">
        <v>164</v>
      </c>
      <c r="C170" s="6">
        <v>167238530</v>
      </c>
      <c r="D170" s="7">
        <v>0</v>
      </c>
      <c r="E170" s="7">
        <v>0</v>
      </c>
      <c r="F170" s="7">
        <v>0</v>
      </c>
      <c r="G170" s="7">
        <v>0</v>
      </c>
      <c r="H170" s="7">
        <v>167238530</v>
      </c>
      <c r="I170" s="7">
        <v>0</v>
      </c>
      <c r="J170" s="7">
        <v>0</v>
      </c>
      <c r="K170" s="7">
        <v>37500000</v>
      </c>
      <c r="L170" s="7">
        <v>0</v>
      </c>
      <c r="M170" s="7">
        <v>37500000</v>
      </c>
      <c r="N170" s="7">
        <v>16358663</v>
      </c>
      <c r="O170" s="16">
        <v>21141337</v>
      </c>
      <c r="P170" s="7">
        <v>0</v>
      </c>
      <c r="Q170" s="7">
        <v>21141337</v>
      </c>
      <c r="R170" s="7">
        <v>129738530</v>
      </c>
      <c r="S170" s="7" t="s">
        <v>46</v>
      </c>
    </row>
    <row r="171" spans="1:19" ht="15" customHeight="1" x14ac:dyDescent="0.25">
      <c r="A171" s="5" t="s">
        <v>736</v>
      </c>
      <c r="B171" s="5" t="s">
        <v>437</v>
      </c>
      <c r="C171" s="6">
        <v>70000000</v>
      </c>
      <c r="D171" s="7">
        <v>0</v>
      </c>
      <c r="E171" s="7">
        <v>0</v>
      </c>
      <c r="F171" s="7">
        <v>0</v>
      </c>
      <c r="G171" s="7">
        <v>0</v>
      </c>
      <c r="H171" s="7">
        <v>70000000</v>
      </c>
      <c r="I171" s="7">
        <v>0</v>
      </c>
      <c r="J171" s="7">
        <v>0</v>
      </c>
      <c r="K171" s="7">
        <v>11710180.689999999</v>
      </c>
      <c r="L171" s="7">
        <v>0</v>
      </c>
      <c r="M171" s="7">
        <v>11710180.689999999</v>
      </c>
      <c r="N171" s="7">
        <v>5087836.1500000004</v>
      </c>
      <c r="O171" s="16">
        <v>6622344.54</v>
      </c>
      <c r="P171" s="7">
        <v>4892699.01</v>
      </c>
      <c r="Q171" s="7">
        <v>1729645.53</v>
      </c>
      <c r="R171" s="7">
        <v>58289819.310000002</v>
      </c>
      <c r="S171" s="7" t="s">
        <v>46</v>
      </c>
    </row>
    <row r="172" spans="1:19" ht="15" customHeight="1" x14ac:dyDescent="0.25">
      <c r="A172" s="5" t="s">
        <v>737</v>
      </c>
      <c r="B172" s="5" t="s">
        <v>441</v>
      </c>
      <c r="C172" s="6">
        <v>70000000</v>
      </c>
      <c r="D172" s="7">
        <v>0</v>
      </c>
      <c r="E172" s="7">
        <v>0</v>
      </c>
      <c r="F172" s="7">
        <v>0</v>
      </c>
      <c r="G172" s="7">
        <v>0</v>
      </c>
      <c r="H172" s="7">
        <v>70000000</v>
      </c>
      <c r="I172" s="7">
        <v>0</v>
      </c>
      <c r="J172" s="7">
        <v>0</v>
      </c>
      <c r="K172" s="7">
        <v>9092867</v>
      </c>
      <c r="L172" s="7">
        <v>0</v>
      </c>
      <c r="M172" s="7">
        <v>9092867</v>
      </c>
      <c r="N172" s="7">
        <v>9092867</v>
      </c>
      <c r="O172" s="16">
        <v>0</v>
      </c>
      <c r="P172" s="7">
        <v>0</v>
      </c>
      <c r="Q172" s="7">
        <v>0</v>
      </c>
      <c r="R172" s="7">
        <v>60907133</v>
      </c>
      <c r="S172" s="7" t="s">
        <v>46</v>
      </c>
    </row>
    <row r="173" spans="1:19" ht="15" customHeight="1" x14ac:dyDescent="0.25">
      <c r="A173" s="5" t="s">
        <v>738</v>
      </c>
      <c r="B173" s="5" t="s">
        <v>445</v>
      </c>
      <c r="C173" s="6">
        <v>6457517.6399999997</v>
      </c>
      <c r="D173" s="7">
        <v>0</v>
      </c>
      <c r="E173" s="7">
        <v>0</v>
      </c>
      <c r="F173" s="7">
        <v>0</v>
      </c>
      <c r="G173" s="7">
        <v>0</v>
      </c>
      <c r="H173" s="7">
        <v>6457517.6399999997</v>
      </c>
      <c r="I173" s="7">
        <v>0</v>
      </c>
      <c r="J173" s="7">
        <v>0</v>
      </c>
      <c r="K173" s="7">
        <v>1436974.65</v>
      </c>
      <c r="L173" s="7">
        <v>0</v>
      </c>
      <c r="M173" s="7">
        <v>1436974.65</v>
      </c>
      <c r="N173" s="7">
        <v>0</v>
      </c>
      <c r="O173" s="16">
        <v>1436974.65</v>
      </c>
      <c r="P173" s="7">
        <v>478991.55</v>
      </c>
      <c r="Q173" s="7">
        <v>957983.1</v>
      </c>
      <c r="R173" s="7">
        <v>5020542.99</v>
      </c>
      <c r="S173" s="7" t="s">
        <v>46</v>
      </c>
    </row>
    <row r="174" spans="1:19" ht="15" customHeight="1" x14ac:dyDescent="0.25">
      <c r="A174" s="5" t="s">
        <v>739</v>
      </c>
      <c r="B174" s="5" t="s">
        <v>449</v>
      </c>
      <c r="C174" s="6">
        <v>7253472.5800000001</v>
      </c>
      <c r="D174" s="7">
        <v>0</v>
      </c>
      <c r="E174" s="7">
        <v>0</v>
      </c>
      <c r="F174" s="7">
        <v>0</v>
      </c>
      <c r="G174" s="7">
        <v>0</v>
      </c>
      <c r="H174" s="7">
        <v>7253472.5800000001</v>
      </c>
      <c r="I174" s="7">
        <v>0</v>
      </c>
      <c r="J174" s="7">
        <v>0</v>
      </c>
      <c r="K174" s="7">
        <v>7000000</v>
      </c>
      <c r="L174" s="7">
        <v>0</v>
      </c>
      <c r="M174" s="7">
        <v>7000000</v>
      </c>
      <c r="N174" s="7">
        <v>5762431</v>
      </c>
      <c r="O174" s="16">
        <v>1237569</v>
      </c>
      <c r="P174" s="7">
        <v>0</v>
      </c>
      <c r="Q174" s="7">
        <v>1237569</v>
      </c>
      <c r="R174" s="7">
        <v>253472.58</v>
      </c>
      <c r="S174" s="7" t="s">
        <v>46</v>
      </c>
    </row>
    <row r="175" spans="1:19" ht="15" customHeight="1" x14ac:dyDescent="0.25">
      <c r="A175" s="5" t="s">
        <v>740</v>
      </c>
      <c r="B175" s="5" t="s">
        <v>453</v>
      </c>
      <c r="C175" s="6">
        <v>27367522.77</v>
      </c>
      <c r="D175" s="7">
        <v>0</v>
      </c>
      <c r="E175" s="7">
        <v>0</v>
      </c>
      <c r="F175" s="7">
        <v>0</v>
      </c>
      <c r="G175" s="7">
        <v>0</v>
      </c>
      <c r="H175" s="7">
        <v>27367522.77</v>
      </c>
      <c r="I175" s="7">
        <v>0</v>
      </c>
      <c r="J175" s="7">
        <v>0</v>
      </c>
      <c r="K175" s="7">
        <v>20000000</v>
      </c>
      <c r="L175" s="7">
        <v>0</v>
      </c>
      <c r="M175" s="7">
        <v>20000000</v>
      </c>
      <c r="N175" s="7">
        <v>17937051.039999999</v>
      </c>
      <c r="O175" s="16">
        <v>2062948.96</v>
      </c>
      <c r="P175" s="7">
        <v>615239.96</v>
      </c>
      <c r="Q175" s="7">
        <v>1447709</v>
      </c>
      <c r="R175" s="7">
        <v>7367522.7699999996</v>
      </c>
      <c r="S175" s="7" t="s">
        <v>46</v>
      </c>
    </row>
    <row r="176" spans="1:19" ht="15" customHeight="1" x14ac:dyDescent="0.25">
      <c r="A176" s="5" t="s">
        <v>741</v>
      </c>
      <c r="B176" s="5" t="s">
        <v>457</v>
      </c>
      <c r="C176" s="6">
        <v>7456769.6699999999</v>
      </c>
      <c r="D176" s="7">
        <v>0</v>
      </c>
      <c r="E176" s="7">
        <v>0</v>
      </c>
      <c r="F176" s="7">
        <v>0</v>
      </c>
      <c r="G176" s="7">
        <v>0</v>
      </c>
      <c r="H176" s="7">
        <v>7456769.6699999999</v>
      </c>
      <c r="I176" s="7">
        <v>0</v>
      </c>
      <c r="J176" s="7">
        <v>0</v>
      </c>
      <c r="K176" s="7">
        <v>7016804</v>
      </c>
      <c r="L176" s="7">
        <v>0</v>
      </c>
      <c r="M176" s="7">
        <v>7016804</v>
      </c>
      <c r="N176" s="7">
        <v>6435720</v>
      </c>
      <c r="O176" s="16">
        <v>581084</v>
      </c>
      <c r="P176" s="7">
        <v>197000</v>
      </c>
      <c r="Q176" s="7">
        <v>384084</v>
      </c>
      <c r="R176" s="7">
        <v>439965.67</v>
      </c>
      <c r="S176" s="7" t="s">
        <v>46</v>
      </c>
    </row>
    <row r="177" spans="1:19" s="9" customFormat="1" ht="15" customHeight="1" x14ac:dyDescent="0.25">
      <c r="A177" s="10" t="s">
        <v>742</v>
      </c>
      <c r="B177" s="10" t="s">
        <v>461</v>
      </c>
      <c r="C177" s="11">
        <v>6115500.0899999999</v>
      </c>
      <c r="D177" s="12">
        <v>0</v>
      </c>
      <c r="E177" s="12">
        <v>0</v>
      </c>
      <c r="F177" s="12">
        <v>0</v>
      </c>
      <c r="G177" s="12">
        <v>0</v>
      </c>
      <c r="H177" s="12">
        <v>6115500.0899999999</v>
      </c>
      <c r="I177" s="12">
        <v>0</v>
      </c>
      <c r="J177" s="12">
        <v>0</v>
      </c>
      <c r="K177" s="12">
        <v>6000000</v>
      </c>
      <c r="L177" s="12">
        <v>0</v>
      </c>
      <c r="M177" s="12">
        <v>6000000</v>
      </c>
      <c r="N177" s="12">
        <v>4671070</v>
      </c>
      <c r="O177" s="12">
        <v>1328930</v>
      </c>
      <c r="P177" s="12">
        <v>469730</v>
      </c>
      <c r="Q177" s="12">
        <v>859200</v>
      </c>
      <c r="R177" s="12">
        <v>115500.09</v>
      </c>
      <c r="S177" s="12" t="s">
        <v>46</v>
      </c>
    </row>
    <row r="178" spans="1:19" ht="15" customHeight="1" x14ac:dyDescent="0.25">
      <c r="A178" s="5" t="s">
        <v>743</v>
      </c>
      <c r="B178" s="5" t="s">
        <v>465</v>
      </c>
      <c r="C178" s="6">
        <v>127184517.33</v>
      </c>
      <c r="D178" s="7">
        <v>0</v>
      </c>
      <c r="E178" s="7">
        <v>0</v>
      </c>
      <c r="F178" s="7">
        <v>0</v>
      </c>
      <c r="G178" s="7">
        <v>0</v>
      </c>
      <c r="H178" s="7">
        <v>127184517.33</v>
      </c>
      <c r="I178" s="7">
        <v>0</v>
      </c>
      <c r="J178" s="7">
        <v>0</v>
      </c>
      <c r="K178" s="7">
        <v>56055762</v>
      </c>
      <c r="L178" s="7">
        <v>0</v>
      </c>
      <c r="M178" s="7">
        <v>56055762</v>
      </c>
      <c r="N178" s="7">
        <v>28027879.77</v>
      </c>
      <c r="O178" s="16">
        <v>28027882.23</v>
      </c>
      <c r="P178" s="7">
        <v>28027882.23</v>
      </c>
      <c r="Q178" s="7">
        <v>0</v>
      </c>
      <c r="R178" s="7">
        <v>71128755.329999998</v>
      </c>
      <c r="S178" s="7" t="s">
        <v>46</v>
      </c>
    </row>
    <row r="179" spans="1:19" ht="15" customHeight="1" x14ac:dyDescent="0.25">
      <c r="A179" s="5" t="s">
        <v>744</v>
      </c>
      <c r="B179" s="5" t="s">
        <v>469</v>
      </c>
      <c r="C179" s="6">
        <v>8731950.1500000004</v>
      </c>
      <c r="D179" s="7">
        <v>0</v>
      </c>
      <c r="E179" s="7">
        <v>0</v>
      </c>
      <c r="F179" s="7">
        <v>0</v>
      </c>
      <c r="G179" s="7">
        <v>0</v>
      </c>
      <c r="H179" s="7">
        <v>8731950.1500000004</v>
      </c>
      <c r="I179" s="7">
        <v>0</v>
      </c>
      <c r="J179" s="7">
        <v>0</v>
      </c>
      <c r="K179" s="7">
        <v>0</v>
      </c>
      <c r="L179" s="7">
        <v>0</v>
      </c>
      <c r="M179" s="7">
        <v>0</v>
      </c>
      <c r="N179" s="7">
        <v>0</v>
      </c>
      <c r="O179" s="16">
        <v>0</v>
      </c>
      <c r="P179" s="7">
        <v>0</v>
      </c>
      <c r="Q179" s="7">
        <v>0</v>
      </c>
      <c r="R179" s="7">
        <v>8731950.1500000004</v>
      </c>
      <c r="S179" s="7" t="s">
        <v>46</v>
      </c>
    </row>
    <row r="180" spans="1:19" ht="15" customHeight="1" x14ac:dyDescent="0.25">
      <c r="A180" s="5" t="s">
        <v>745</v>
      </c>
      <c r="B180" s="5" t="s">
        <v>473</v>
      </c>
      <c r="C180" s="6">
        <v>11271716.189999999</v>
      </c>
      <c r="D180" s="7">
        <v>0</v>
      </c>
      <c r="E180" s="7">
        <v>0</v>
      </c>
      <c r="F180" s="7">
        <v>0</v>
      </c>
      <c r="G180" s="7">
        <v>0</v>
      </c>
      <c r="H180" s="7">
        <v>11271716.189999999</v>
      </c>
      <c r="I180" s="7">
        <v>0</v>
      </c>
      <c r="J180" s="7">
        <v>0</v>
      </c>
      <c r="K180" s="7">
        <v>0</v>
      </c>
      <c r="L180" s="7">
        <v>0</v>
      </c>
      <c r="M180" s="7">
        <v>0</v>
      </c>
      <c r="N180" s="7">
        <v>0</v>
      </c>
      <c r="O180" s="16">
        <v>0</v>
      </c>
      <c r="P180" s="7">
        <v>0</v>
      </c>
      <c r="Q180" s="7">
        <v>0</v>
      </c>
      <c r="R180" s="7">
        <v>11271716.189999999</v>
      </c>
      <c r="S180" s="7" t="s">
        <v>46</v>
      </c>
    </row>
    <row r="181" spans="1:19" ht="15" customHeight="1" x14ac:dyDescent="0.25">
      <c r="A181" s="5" t="s">
        <v>746</v>
      </c>
      <c r="B181" s="5" t="s">
        <v>477</v>
      </c>
      <c r="C181" s="6">
        <v>3627500.1</v>
      </c>
      <c r="D181" s="7">
        <v>0</v>
      </c>
      <c r="E181" s="7">
        <v>0</v>
      </c>
      <c r="F181" s="7">
        <v>0</v>
      </c>
      <c r="G181" s="7">
        <v>0</v>
      </c>
      <c r="H181" s="7">
        <v>3627500.1</v>
      </c>
      <c r="I181" s="7">
        <v>0</v>
      </c>
      <c r="J181" s="7">
        <v>0</v>
      </c>
      <c r="K181" s="7">
        <v>0</v>
      </c>
      <c r="L181" s="7">
        <v>0</v>
      </c>
      <c r="M181" s="7">
        <v>0</v>
      </c>
      <c r="N181" s="7">
        <v>0</v>
      </c>
      <c r="O181" s="16">
        <v>0</v>
      </c>
      <c r="P181" s="7">
        <v>0</v>
      </c>
      <c r="Q181" s="7">
        <v>0</v>
      </c>
      <c r="R181" s="7">
        <v>3627500.1</v>
      </c>
      <c r="S181" s="7" t="s">
        <v>46</v>
      </c>
    </row>
    <row r="182" spans="1:19" ht="15" customHeight="1" x14ac:dyDescent="0.25">
      <c r="A182" s="5" t="s">
        <v>747</v>
      </c>
      <c r="B182" s="5" t="s">
        <v>481</v>
      </c>
      <c r="C182" s="6">
        <v>3533548.36</v>
      </c>
      <c r="D182" s="7">
        <v>0</v>
      </c>
      <c r="E182" s="7">
        <v>0</v>
      </c>
      <c r="F182" s="7">
        <v>0</v>
      </c>
      <c r="G182" s="7">
        <v>0</v>
      </c>
      <c r="H182" s="7">
        <v>3533548.36</v>
      </c>
      <c r="I182" s="7">
        <v>0</v>
      </c>
      <c r="J182" s="7">
        <v>0</v>
      </c>
      <c r="K182" s="7">
        <v>0</v>
      </c>
      <c r="L182" s="7">
        <v>0</v>
      </c>
      <c r="M182" s="7">
        <v>0</v>
      </c>
      <c r="N182" s="7">
        <v>0</v>
      </c>
      <c r="O182" s="16">
        <v>0</v>
      </c>
      <c r="P182" s="7">
        <v>0</v>
      </c>
      <c r="Q182" s="7">
        <v>0</v>
      </c>
      <c r="R182" s="7">
        <v>3533548.36</v>
      </c>
      <c r="S182" s="7" t="s">
        <v>46</v>
      </c>
    </row>
    <row r="183" spans="1:19" ht="15" customHeight="1" x14ac:dyDescent="0.25">
      <c r="A183" s="5" t="s">
        <v>748</v>
      </c>
      <c r="B183" s="5" t="s">
        <v>485</v>
      </c>
      <c r="C183" s="6">
        <v>70000000</v>
      </c>
      <c r="D183" s="7">
        <v>0</v>
      </c>
      <c r="E183" s="7">
        <v>0</v>
      </c>
      <c r="F183" s="7">
        <v>0</v>
      </c>
      <c r="G183" s="7">
        <v>0</v>
      </c>
      <c r="H183" s="7">
        <v>70000000</v>
      </c>
      <c r="I183" s="7">
        <v>0</v>
      </c>
      <c r="J183" s="7">
        <v>0</v>
      </c>
      <c r="K183" s="7">
        <v>37913560</v>
      </c>
      <c r="L183" s="7">
        <v>0</v>
      </c>
      <c r="M183" s="7">
        <v>37913560</v>
      </c>
      <c r="N183" s="7">
        <v>20893002</v>
      </c>
      <c r="O183" s="16">
        <v>17020558</v>
      </c>
      <c r="P183" s="7">
        <v>3640558</v>
      </c>
      <c r="Q183" s="7">
        <v>13380000</v>
      </c>
      <c r="R183" s="7">
        <v>32086440</v>
      </c>
      <c r="S183" s="7" t="s">
        <v>46</v>
      </c>
    </row>
    <row r="184" spans="1:19" ht="15" customHeight="1" x14ac:dyDescent="0.25">
      <c r="A184" s="5" t="s">
        <v>749</v>
      </c>
      <c r="B184" s="5" t="s">
        <v>489</v>
      </c>
      <c r="C184" s="6">
        <v>70000000</v>
      </c>
      <c r="D184" s="7">
        <v>0</v>
      </c>
      <c r="E184" s="7">
        <v>0</v>
      </c>
      <c r="F184" s="7">
        <v>0</v>
      </c>
      <c r="G184" s="7">
        <v>0</v>
      </c>
      <c r="H184" s="7">
        <v>70000000</v>
      </c>
      <c r="I184" s="7">
        <v>0</v>
      </c>
      <c r="J184" s="7">
        <v>0</v>
      </c>
      <c r="K184" s="7">
        <v>11438522</v>
      </c>
      <c r="L184" s="7">
        <v>0</v>
      </c>
      <c r="M184" s="7">
        <v>11438522</v>
      </c>
      <c r="N184" s="7">
        <v>7825427</v>
      </c>
      <c r="O184" s="16">
        <v>3613095</v>
      </c>
      <c r="P184" s="7">
        <v>3613095</v>
      </c>
      <c r="Q184" s="7">
        <v>0</v>
      </c>
      <c r="R184" s="7">
        <v>58561478</v>
      </c>
      <c r="S184" s="7" t="s">
        <v>46</v>
      </c>
    </row>
    <row r="185" spans="1:19" ht="15" customHeight="1" x14ac:dyDescent="0.25">
      <c r="A185" s="5" t="s">
        <v>750</v>
      </c>
      <c r="B185" s="5" t="s">
        <v>751</v>
      </c>
      <c r="C185" s="6">
        <v>1855462</v>
      </c>
      <c r="D185" s="7">
        <v>0</v>
      </c>
      <c r="E185" s="7">
        <v>0</v>
      </c>
      <c r="F185" s="7">
        <v>0</v>
      </c>
      <c r="G185" s="7">
        <v>0</v>
      </c>
      <c r="H185" s="7">
        <v>1855462</v>
      </c>
      <c r="I185" s="7">
        <v>0</v>
      </c>
      <c r="J185" s="7">
        <v>0</v>
      </c>
      <c r="K185" s="7">
        <v>1855462</v>
      </c>
      <c r="L185" s="7">
        <v>0</v>
      </c>
      <c r="M185" s="7">
        <v>1855462</v>
      </c>
      <c r="N185" s="7">
        <v>1250419</v>
      </c>
      <c r="O185" s="16">
        <v>605043</v>
      </c>
      <c r="P185" s="7">
        <v>605043</v>
      </c>
      <c r="Q185" s="7">
        <v>0</v>
      </c>
      <c r="R185" s="7">
        <v>0</v>
      </c>
      <c r="S185" s="7" t="s">
        <v>46</v>
      </c>
    </row>
    <row r="186" spans="1:19" ht="15" customHeight="1" x14ac:dyDescent="0.25">
      <c r="A186" s="5" t="s">
        <v>752</v>
      </c>
      <c r="B186" s="5" t="s">
        <v>753</v>
      </c>
      <c r="C186" s="6">
        <v>1470000</v>
      </c>
      <c r="D186" s="7">
        <v>0</v>
      </c>
      <c r="E186" s="7">
        <v>0</v>
      </c>
      <c r="F186" s="7">
        <v>0</v>
      </c>
      <c r="G186" s="7">
        <v>0</v>
      </c>
      <c r="H186" s="7">
        <v>1470000</v>
      </c>
      <c r="I186" s="7">
        <v>0</v>
      </c>
      <c r="J186" s="7">
        <v>0</v>
      </c>
      <c r="K186" s="7">
        <v>1470000</v>
      </c>
      <c r="L186" s="7">
        <v>0</v>
      </c>
      <c r="M186" s="7">
        <v>1470000</v>
      </c>
      <c r="N186" s="7">
        <v>993949.58</v>
      </c>
      <c r="O186" s="16">
        <v>476050.42</v>
      </c>
      <c r="P186" s="7">
        <v>476050.42</v>
      </c>
      <c r="Q186" s="7">
        <v>0</v>
      </c>
      <c r="R186" s="7">
        <v>0</v>
      </c>
      <c r="S186" s="7" t="s">
        <v>46</v>
      </c>
    </row>
    <row r="187" spans="1:19" ht="15" customHeight="1" x14ac:dyDescent="0.25">
      <c r="A187" s="5" t="s">
        <v>754</v>
      </c>
      <c r="B187" s="5" t="s">
        <v>755</v>
      </c>
      <c r="C187" s="6">
        <v>1970000</v>
      </c>
      <c r="D187" s="7">
        <v>0</v>
      </c>
      <c r="E187" s="7">
        <v>0</v>
      </c>
      <c r="F187" s="7">
        <v>0</v>
      </c>
      <c r="G187" s="7">
        <v>0</v>
      </c>
      <c r="H187" s="7">
        <v>1970000</v>
      </c>
      <c r="I187" s="7">
        <v>0</v>
      </c>
      <c r="J187" s="7">
        <v>0</v>
      </c>
      <c r="K187" s="7">
        <v>1970000</v>
      </c>
      <c r="L187" s="7">
        <v>0</v>
      </c>
      <c r="M187" s="7">
        <v>1970000</v>
      </c>
      <c r="N187" s="7">
        <v>1436823.52</v>
      </c>
      <c r="O187" s="16">
        <v>533176.48</v>
      </c>
      <c r="P187" s="7">
        <v>533176.48</v>
      </c>
      <c r="Q187" s="7">
        <v>0</v>
      </c>
      <c r="R187" s="7">
        <v>0</v>
      </c>
      <c r="S187" s="7" t="s">
        <v>46</v>
      </c>
    </row>
  </sheetData>
  <mergeCells count="9">
    <mergeCell ref="O6:P6"/>
    <mergeCell ref="A1:M1"/>
    <mergeCell ref="A2:M2"/>
    <mergeCell ref="A3:M3"/>
    <mergeCell ref="A4:M4"/>
    <mergeCell ref="A5:M5"/>
    <mergeCell ref="D6:G6"/>
    <mergeCell ref="K6:L6"/>
    <mergeCell ref="M6:N6"/>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10"/>
  <sheetViews>
    <sheetView topLeftCell="A223" workbookViewId="0">
      <selection activeCell="E256" sqref="E256"/>
    </sheetView>
  </sheetViews>
  <sheetFormatPr baseColWidth="10" defaultColWidth="11.42578125" defaultRowHeight="15" customHeight="1" x14ac:dyDescent="0.25"/>
  <cols>
    <col min="4" max="4" width="21" bestFit="1" customWidth="1"/>
    <col min="6" max="6" width="50" bestFit="1" customWidth="1"/>
    <col min="8" max="8" width="40.140625" customWidth="1"/>
    <col min="11" max="11" width="16.85546875" bestFit="1" customWidth="1"/>
    <col min="13" max="13" width="14.140625" bestFit="1" customWidth="1"/>
  </cols>
  <sheetData>
    <row r="1" spans="1:13" ht="18.75" customHeight="1" x14ac:dyDescent="0.3">
      <c r="A1" s="17" t="s">
        <v>756</v>
      </c>
    </row>
    <row r="2" spans="1:13" ht="15.75" customHeight="1" x14ac:dyDescent="0.25">
      <c r="A2" s="18" t="s">
        <v>757</v>
      </c>
    </row>
    <row r="3" spans="1:13" ht="15" customHeight="1" x14ac:dyDescent="0.25">
      <c r="A3" s="19" t="s">
        <v>758</v>
      </c>
      <c r="B3" s="19" t="s">
        <v>759</v>
      </c>
      <c r="C3" s="19" t="s">
        <v>760</v>
      </c>
      <c r="D3" s="19" t="s">
        <v>761</v>
      </c>
      <c r="E3" s="19" t="s">
        <v>762</v>
      </c>
      <c r="F3" s="19" t="s">
        <v>763</v>
      </c>
      <c r="G3" s="19" t="s">
        <v>764</v>
      </c>
      <c r="H3" s="19" t="s">
        <v>46</v>
      </c>
      <c r="I3" s="19" t="s">
        <v>765</v>
      </c>
      <c r="J3" s="19" t="s">
        <v>762</v>
      </c>
      <c r="K3" s="19" t="s">
        <v>766</v>
      </c>
      <c r="L3" s="19" t="s">
        <v>767</v>
      </c>
    </row>
    <row r="4" spans="1:13" ht="15" customHeight="1" x14ac:dyDescent="0.25">
      <c r="A4" s="20" t="s">
        <v>359</v>
      </c>
      <c r="B4" s="20"/>
      <c r="C4" s="21">
        <v>44517</v>
      </c>
      <c r="D4" s="20" t="s">
        <v>768</v>
      </c>
      <c r="E4" s="22">
        <v>2021101466</v>
      </c>
      <c r="F4" s="20" t="s">
        <v>769</v>
      </c>
      <c r="G4" s="20">
        <v>891200200</v>
      </c>
      <c r="H4" s="20" t="s">
        <v>770</v>
      </c>
      <c r="I4" s="20" t="s">
        <v>771</v>
      </c>
      <c r="J4" s="23">
        <v>2021001610</v>
      </c>
      <c r="K4" s="24" t="s">
        <v>772</v>
      </c>
      <c r="L4" s="24" t="s">
        <v>773</v>
      </c>
    </row>
    <row r="5" spans="1:13" ht="15" customHeight="1" x14ac:dyDescent="0.25">
      <c r="A5" s="25" t="s">
        <v>359</v>
      </c>
      <c r="B5" s="25"/>
      <c r="C5" s="26">
        <v>44517</v>
      </c>
      <c r="D5" s="25" t="s">
        <v>768</v>
      </c>
      <c r="E5" s="27">
        <v>2021101466</v>
      </c>
      <c r="F5" s="25" t="s">
        <v>769</v>
      </c>
      <c r="G5" s="25">
        <v>891200200</v>
      </c>
      <c r="H5" s="25" t="s">
        <v>770</v>
      </c>
      <c r="I5" s="25" t="s">
        <v>771</v>
      </c>
      <c r="J5" s="28">
        <v>2021000016</v>
      </c>
      <c r="K5" s="29" t="s">
        <v>774</v>
      </c>
      <c r="L5" s="29" t="s">
        <v>773</v>
      </c>
    </row>
    <row r="6" spans="1:13" ht="15" customHeight="1" x14ac:dyDescent="0.25">
      <c r="A6" s="20" t="s">
        <v>359</v>
      </c>
      <c r="B6" s="20"/>
      <c r="C6" s="21">
        <v>44530</v>
      </c>
      <c r="D6" s="20" t="s">
        <v>768</v>
      </c>
      <c r="E6" s="22">
        <v>2021101655</v>
      </c>
      <c r="F6" s="20" t="s">
        <v>769</v>
      </c>
      <c r="G6" s="20">
        <v>891200200</v>
      </c>
      <c r="H6" s="20" t="s">
        <v>775</v>
      </c>
      <c r="I6" s="20" t="s">
        <v>771</v>
      </c>
      <c r="J6" s="23">
        <v>2021001610</v>
      </c>
      <c r="K6" s="24" t="s">
        <v>776</v>
      </c>
      <c r="L6" s="24" t="s">
        <v>773</v>
      </c>
    </row>
    <row r="7" spans="1:13" ht="15" customHeight="1" x14ac:dyDescent="0.25">
      <c r="A7" s="25" t="s">
        <v>359</v>
      </c>
      <c r="B7" s="25"/>
      <c r="C7" s="26">
        <v>44561</v>
      </c>
      <c r="D7" s="25" t="s">
        <v>768</v>
      </c>
      <c r="E7" s="27">
        <v>2021101997</v>
      </c>
      <c r="F7" s="25" t="s">
        <v>769</v>
      </c>
      <c r="G7" s="25">
        <v>891200200</v>
      </c>
      <c r="H7" s="25" t="s">
        <v>777</v>
      </c>
      <c r="I7" s="25" t="s">
        <v>771</v>
      </c>
      <c r="J7" s="28">
        <v>2021001610</v>
      </c>
      <c r="K7" s="29" t="s">
        <v>778</v>
      </c>
      <c r="L7" s="29" t="s">
        <v>773</v>
      </c>
    </row>
    <row r="8" spans="1:13" ht="15" customHeight="1" x14ac:dyDescent="0.25">
      <c r="A8" s="516"/>
      <c r="B8" s="516"/>
      <c r="C8" s="516"/>
      <c r="D8" s="516"/>
      <c r="E8" s="516"/>
      <c r="F8" s="516"/>
      <c r="G8" s="516"/>
      <c r="H8" s="516"/>
      <c r="I8" s="516"/>
      <c r="J8" s="30" t="s">
        <v>779</v>
      </c>
      <c r="K8" s="31">
        <v>10297300</v>
      </c>
      <c r="L8" s="30" t="s">
        <v>773</v>
      </c>
    </row>
    <row r="9" spans="1:13" ht="15.75" customHeight="1" x14ac:dyDescent="0.25">
      <c r="A9" s="18" t="s">
        <v>780</v>
      </c>
    </row>
    <row r="10" spans="1:13" ht="15" customHeight="1" x14ac:dyDescent="0.25">
      <c r="A10" s="19" t="s">
        <v>758</v>
      </c>
      <c r="B10" s="19" t="s">
        <v>759</v>
      </c>
      <c r="C10" s="19" t="s">
        <v>760</v>
      </c>
      <c r="D10" s="19" t="s">
        <v>761</v>
      </c>
      <c r="E10" s="19" t="s">
        <v>762</v>
      </c>
      <c r="F10" s="19" t="s">
        <v>763</v>
      </c>
      <c r="G10" s="19" t="s">
        <v>764</v>
      </c>
      <c r="H10" s="19" t="s">
        <v>46</v>
      </c>
      <c r="I10" s="19" t="s">
        <v>765</v>
      </c>
      <c r="J10" s="19" t="s">
        <v>762</v>
      </c>
      <c r="K10" s="19" t="s">
        <v>766</v>
      </c>
      <c r="L10" s="19" t="s">
        <v>767</v>
      </c>
    </row>
    <row r="11" spans="1:13" ht="15" customHeight="1" x14ac:dyDescent="0.25">
      <c r="A11" s="25" t="s">
        <v>672</v>
      </c>
      <c r="B11" s="25"/>
      <c r="C11" s="26">
        <v>44592</v>
      </c>
      <c r="D11" s="25" t="s">
        <v>768</v>
      </c>
      <c r="E11" s="27">
        <v>2022100025</v>
      </c>
      <c r="F11" s="25" t="s">
        <v>769</v>
      </c>
      <c r="G11" s="25">
        <v>891200200</v>
      </c>
      <c r="H11" s="25" t="s">
        <v>781</v>
      </c>
      <c r="I11" s="25" t="s">
        <v>771</v>
      </c>
      <c r="J11" s="28">
        <v>2022000012</v>
      </c>
      <c r="K11" s="29" t="s">
        <v>782</v>
      </c>
      <c r="L11" s="29" t="s">
        <v>773</v>
      </c>
    </row>
    <row r="12" spans="1:13" ht="15" customHeight="1" x14ac:dyDescent="0.25">
      <c r="A12" s="20" t="s">
        <v>672</v>
      </c>
      <c r="B12" s="20"/>
      <c r="C12" s="21">
        <v>44620</v>
      </c>
      <c r="D12" s="20" t="s">
        <v>768</v>
      </c>
      <c r="E12" s="22">
        <v>2022100105</v>
      </c>
      <c r="F12" s="20" t="s">
        <v>769</v>
      </c>
      <c r="G12" s="20">
        <v>891200200</v>
      </c>
      <c r="H12" s="20" t="s">
        <v>783</v>
      </c>
      <c r="I12" s="20" t="s">
        <v>771</v>
      </c>
      <c r="J12" s="23">
        <v>2022000012</v>
      </c>
      <c r="K12" s="24" t="s">
        <v>784</v>
      </c>
      <c r="L12" s="24" t="s">
        <v>773</v>
      </c>
    </row>
    <row r="13" spans="1:13" ht="15" customHeight="1" x14ac:dyDescent="0.25">
      <c r="A13" s="25" t="s">
        <v>672</v>
      </c>
      <c r="B13" s="25"/>
      <c r="C13" s="26">
        <v>44651</v>
      </c>
      <c r="D13" s="25" t="s">
        <v>768</v>
      </c>
      <c r="E13" s="27">
        <v>2022100314</v>
      </c>
      <c r="F13" s="25" t="s">
        <v>769</v>
      </c>
      <c r="G13" s="25">
        <v>891200200</v>
      </c>
      <c r="H13" s="25" t="s">
        <v>785</v>
      </c>
      <c r="I13" s="25" t="s">
        <v>771</v>
      </c>
      <c r="J13" s="28">
        <v>2022000012</v>
      </c>
      <c r="K13" s="29" t="s">
        <v>786</v>
      </c>
      <c r="L13" s="29" t="s">
        <v>773</v>
      </c>
    </row>
    <row r="14" spans="1:13" ht="15" customHeight="1" x14ac:dyDescent="0.25">
      <c r="A14" s="516"/>
      <c r="B14" s="516"/>
      <c r="C14" s="516"/>
      <c r="D14" s="516"/>
      <c r="E14" s="516"/>
      <c r="F14" s="516"/>
      <c r="G14" s="516"/>
      <c r="H14" s="516"/>
      <c r="I14" s="516"/>
      <c r="J14" s="30" t="s">
        <v>779</v>
      </c>
      <c r="K14" s="31">
        <v>9597500</v>
      </c>
      <c r="L14" s="30" t="s">
        <v>773</v>
      </c>
      <c r="M14" s="13"/>
    </row>
    <row r="15" spans="1:13" ht="18.75" customHeight="1" x14ac:dyDescent="0.3">
      <c r="A15" s="17" t="s">
        <v>787</v>
      </c>
    </row>
    <row r="16" spans="1:13" ht="15.75" customHeight="1" x14ac:dyDescent="0.25">
      <c r="A16" s="18" t="s">
        <v>757</v>
      </c>
      <c r="K16" s="13"/>
    </row>
    <row r="17" spans="1:13" ht="15" customHeight="1" x14ac:dyDescent="0.25">
      <c r="A17" s="19" t="s">
        <v>758</v>
      </c>
      <c r="B17" s="19" t="s">
        <v>759</v>
      </c>
      <c r="C17" s="19" t="s">
        <v>760</v>
      </c>
      <c r="D17" s="19" t="s">
        <v>761</v>
      </c>
      <c r="E17" s="19" t="s">
        <v>762</v>
      </c>
      <c r="F17" s="19" t="s">
        <v>763</v>
      </c>
      <c r="G17" s="19" t="s">
        <v>764</v>
      </c>
      <c r="H17" s="19" t="s">
        <v>46</v>
      </c>
      <c r="I17" s="19" t="s">
        <v>765</v>
      </c>
      <c r="J17" s="19" t="s">
        <v>762</v>
      </c>
      <c r="K17" s="19" t="s">
        <v>766</v>
      </c>
      <c r="L17" s="19" t="s">
        <v>767</v>
      </c>
    </row>
    <row r="18" spans="1:13" ht="15" customHeight="1" x14ac:dyDescent="0.25">
      <c r="A18" s="20" t="s">
        <v>363</v>
      </c>
      <c r="B18" s="20"/>
      <c r="C18" s="21">
        <v>44517</v>
      </c>
      <c r="D18" s="20" t="s">
        <v>768</v>
      </c>
      <c r="E18" s="22">
        <v>2021590227</v>
      </c>
      <c r="F18" s="20" t="s">
        <v>769</v>
      </c>
      <c r="G18" s="20">
        <v>891200200</v>
      </c>
      <c r="H18" s="20" t="s">
        <v>788</v>
      </c>
      <c r="I18" s="20" t="s">
        <v>771</v>
      </c>
      <c r="J18" s="23">
        <v>2021001610</v>
      </c>
      <c r="K18" s="24" t="s">
        <v>789</v>
      </c>
      <c r="L18" s="24" t="s">
        <v>773</v>
      </c>
    </row>
    <row r="19" spans="1:13" ht="15" customHeight="1" x14ac:dyDescent="0.25">
      <c r="A19" s="25" t="s">
        <v>363</v>
      </c>
      <c r="B19" s="25"/>
      <c r="C19" s="26">
        <v>44517</v>
      </c>
      <c r="D19" s="25" t="s">
        <v>768</v>
      </c>
      <c r="E19" s="27">
        <v>2021590227</v>
      </c>
      <c r="F19" s="25" t="s">
        <v>769</v>
      </c>
      <c r="G19" s="25">
        <v>891200200</v>
      </c>
      <c r="H19" s="25" t="s">
        <v>788</v>
      </c>
      <c r="I19" s="25" t="s">
        <v>771</v>
      </c>
      <c r="J19" s="28">
        <v>2021000016</v>
      </c>
      <c r="K19" s="29" t="s">
        <v>790</v>
      </c>
      <c r="L19" s="29" t="s">
        <v>773</v>
      </c>
    </row>
    <row r="20" spans="1:13" ht="15" customHeight="1" x14ac:dyDescent="0.25">
      <c r="A20" s="20" t="s">
        <v>363</v>
      </c>
      <c r="B20" s="20"/>
      <c r="C20" s="21">
        <v>44537</v>
      </c>
      <c r="D20" s="20" t="s">
        <v>768</v>
      </c>
      <c r="E20" s="22">
        <v>2021590240</v>
      </c>
      <c r="F20" s="20" t="s">
        <v>769</v>
      </c>
      <c r="G20" s="20">
        <v>891200200</v>
      </c>
      <c r="H20" s="20" t="s">
        <v>791</v>
      </c>
      <c r="I20" s="20" t="s">
        <v>771</v>
      </c>
      <c r="J20" s="23">
        <v>2021001610</v>
      </c>
      <c r="K20" s="24" t="s">
        <v>792</v>
      </c>
      <c r="L20" s="24" t="s">
        <v>773</v>
      </c>
    </row>
    <row r="21" spans="1:13" ht="15" customHeight="1" x14ac:dyDescent="0.25">
      <c r="A21" s="25" t="s">
        <v>363</v>
      </c>
      <c r="B21" s="25"/>
      <c r="C21" s="26">
        <v>44556</v>
      </c>
      <c r="D21" s="25" t="s">
        <v>768</v>
      </c>
      <c r="E21" s="27">
        <v>2021590264</v>
      </c>
      <c r="F21" s="25" t="s">
        <v>769</v>
      </c>
      <c r="G21" s="25">
        <v>891200200</v>
      </c>
      <c r="H21" s="25" t="s">
        <v>793</v>
      </c>
      <c r="I21" s="25" t="s">
        <v>771</v>
      </c>
      <c r="J21" s="28">
        <v>2021001610</v>
      </c>
      <c r="K21" s="29" t="s">
        <v>794</v>
      </c>
      <c r="L21" s="29" t="s">
        <v>773</v>
      </c>
    </row>
    <row r="22" spans="1:13" ht="15" customHeight="1" x14ac:dyDescent="0.25">
      <c r="A22" s="516"/>
      <c r="B22" s="516"/>
      <c r="C22" s="516"/>
      <c r="D22" s="516"/>
      <c r="E22" s="516"/>
      <c r="F22" s="516"/>
      <c r="G22" s="516"/>
      <c r="H22" s="516"/>
      <c r="I22" s="516"/>
      <c r="J22" s="30" t="s">
        <v>779</v>
      </c>
      <c r="K22" s="31">
        <v>9532670</v>
      </c>
      <c r="L22" s="30" t="s">
        <v>773</v>
      </c>
    </row>
    <row r="24" spans="1:13" ht="15.75" customHeight="1" x14ac:dyDescent="0.25">
      <c r="A24" s="18" t="s">
        <v>780</v>
      </c>
    </row>
    <row r="25" spans="1:13" ht="15" customHeight="1" x14ac:dyDescent="0.25">
      <c r="A25" s="19" t="s">
        <v>758</v>
      </c>
      <c r="B25" s="19" t="s">
        <v>759</v>
      </c>
      <c r="C25" s="19" t="s">
        <v>760</v>
      </c>
      <c r="D25" s="19" t="s">
        <v>761</v>
      </c>
      <c r="E25" s="19" t="s">
        <v>762</v>
      </c>
      <c r="F25" s="19" t="s">
        <v>763</v>
      </c>
      <c r="G25" s="19" t="s">
        <v>764</v>
      </c>
      <c r="H25" s="19" t="s">
        <v>46</v>
      </c>
      <c r="I25" s="19" t="s">
        <v>765</v>
      </c>
      <c r="J25" s="19" t="s">
        <v>762</v>
      </c>
      <c r="K25" s="19" t="s">
        <v>766</v>
      </c>
      <c r="L25" s="19" t="s">
        <v>767</v>
      </c>
    </row>
    <row r="26" spans="1:13" ht="15" customHeight="1" x14ac:dyDescent="0.25">
      <c r="A26" s="25" t="s">
        <v>673</v>
      </c>
      <c r="B26" s="25"/>
      <c r="C26" s="26">
        <v>44592</v>
      </c>
      <c r="D26" s="25" t="s">
        <v>768</v>
      </c>
      <c r="E26" s="27">
        <v>2022590009</v>
      </c>
      <c r="F26" s="25" t="s">
        <v>769</v>
      </c>
      <c r="G26" s="25">
        <v>891200200</v>
      </c>
      <c r="H26" s="25" t="s">
        <v>795</v>
      </c>
      <c r="I26" s="25" t="s">
        <v>771</v>
      </c>
      <c r="J26" s="28">
        <v>2022000012</v>
      </c>
      <c r="K26" s="29" t="s">
        <v>796</v>
      </c>
      <c r="L26" s="29" t="s">
        <v>773</v>
      </c>
    </row>
    <row r="27" spans="1:13" ht="15" customHeight="1" x14ac:dyDescent="0.25">
      <c r="A27" s="25" t="s">
        <v>673</v>
      </c>
      <c r="B27" s="25"/>
      <c r="C27" s="26">
        <v>44624</v>
      </c>
      <c r="D27" s="25" t="s">
        <v>768</v>
      </c>
      <c r="E27" s="27">
        <v>2022590040</v>
      </c>
      <c r="F27" s="25" t="s">
        <v>769</v>
      </c>
      <c r="G27" s="25">
        <v>891200200</v>
      </c>
      <c r="H27" s="25" t="s">
        <v>797</v>
      </c>
      <c r="I27" s="25" t="s">
        <v>771</v>
      </c>
      <c r="J27" s="28">
        <v>2022000012</v>
      </c>
      <c r="K27" s="29" t="s">
        <v>798</v>
      </c>
      <c r="L27" s="29" t="s">
        <v>773</v>
      </c>
    </row>
    <row r="28" spans="1:13" ht="15" customHeight="1" x14ac:dyDescent="0.25">
      <c r="A28" s="20" t="s">
        <v>673</v>
      </c>
      <c r="B28" s="20"/>
      <c r="C28" s="21">
        <v>44651</v>
      </c>
      <c r="D28" s="20" t="s">
        <v>768</v>
      </c>
      <c r="E28" s="22">
        <v>2022590057</v>
      </c>
      <c r="F28" s="20" t="s">
        <v>769</v>
      </c>
      <c r="G28" s="20">
        <v>891200200</v>
      </c>
      <c r="H28" s="20" t="s">
        <v>799</v>
      </c>
      <c r="I28" s="20" t="s">
        <v>771</v>
      </c>
      <c r="J28" s="23">
        <v>2022000012</v>
      </c>
      <c r="K28" s="24" t="s">
        <v>800</v>
      </c>
      <c r="L28" s="24" t="s">
        <v>773</v>
      </c>
    </row>
    <row r="29" spans="1:13" ht="15" customHeight="1" x14ac:dyDescent="0.25">
      <c r="A29" s="516"/>
      <c r="B29" s="516"/>
      <c r="C29" s="516"/>
      <c r="D29" s="516"/>
      <c r="E29" s="516"/>
      <c r="F29" s="516"/>
      <c r="G29" s="516"/>
      <c r="H29" s="516"/>
      <c r="I29" s="516"/>
      <c r="J29" s="30" t="s">
        <v>779</v>
      </c>
      <c r="K29" s="31">
        <v>10399073</v>
      </c>
      <c r="L29" s="30" t="s">
        <v>773</v>
      </c>
      <c r="M29" s="13"/>
    </row>
    <row r="31" spans="1:13" ht="15" customHeight="1" x14ac:dyDescent="0.25">
      <c r="B31" t="s">
        <v>801</v>
      </c>
      <c r="D31" s="13">
        <f>K8+K22</f>
        <v>19829970</v>
      </c>
    </row>
    <row r="32" spans="1:13" ht="15" customHeight="1" x14ac:dyDescent="0.25">
      <c r="B32" t="s">
        <v>802</v>
      </c>
      <c r="D32" s="13">
        <f>K14+K29</f>
        <v>19996573</v>
      </c>
    </row>
    <row r="34" spans="1:12" ht="18.75" customHeight="1" x14ac:dyDescent="0.3">
      <c r="A34" s="17" t="s">
        <v>756</v>
      </c>
    </row>
    <row r="35" spans="1:12" ht="15.75" customHeight="1" x14ac:dyDescent="0.25">
      <c r="A35" s="18" t="s">
        <v>803</v>
      </c>
    </row>
    <row r="36" spans="1:12" ht="15" customHeight="1" x14ac:dyDescent="0.25">
      <c r="A36" s="19" t="s">
        <v>758</v>
      </c>
      <c r="B36" s="19" t="s">
        <v>759</v>
      </c>
      <c r="C36" s="19" t="s">
        <v>760</v>
      </c>
      <c r="D36" s="19" t="s">
        <v>761</v>
      </c>
      <c r="E36" s="19" t="s">
        <v>762</v>
      </c>
      <c r="F36" s="19" t="s">
        <v>763</v>
      </c>
      <c r="G36" s="19" t="s">
        <v>764</v>
      </c>
      <c r="H36" s="19" t="s">
        <v>46</v>
      </c>
      <c r="I36" s="19" t="s">
        <v>765</v>
      </c>
      <c r="J36" s="19" t="s">
        <v>762</v>
      </c>
      <c r="K36" s="19" t="s">
        <v>766</v>
      </c>
      <c r="L36" s="19" t="s">
        <v>767</v>
      </c>
    </row>
    <row r="37" spans="1:12" ht="15" customHeight="1" x14ac:dyDescent="0.25">
      <c r="A37" s="25" t="s">
        <v>351</v>
      </c>
      <c r="B37" s="25"/>
      <c r="C37" s="26">
        <v>44476</v>
      </c>
      <c r="D37" s="25" t="s">
        <v>768</v>
      </c>
      <c r="E37" s="27">
        <v>2021101179</v>
      </c>
      <c r="F37" s="25" t="s">
        <v>804</v>
      </c>
      <c r="G37" s="25">
        <v>891200686</v>
      </c>
      <c r="H37" s="25" t="s">
        <v>805</v>
      </c>
      <c r="I37" s="25" t="s">
        <v>771</v>
      </c>
      <c r="J37" s="28">
        <v>2021000377</v>
      </c>
      <c r="K37" s="29" t="s">
        <v>806</v>
      </c>
      <c r="L37" s="29" t="s">
        <v>773</v>
      </c>
    </row>
    <row r="38" spans="1:12" ht="15" customHeight="1" x14ac:dyDescent="0.25">
      <c r="A38" s="25" t="s">
        <v>351</v>
      </c>
      <c r="B38" s="25"/>
      <c r="C38" s="26">
        <v>44530</v>
      </c>
      <c r="D38" s="25" t="s">
        <v>768</v>
      </c>
      <c r="E38" s="27">
        <v>2021101656</v>
      </c>
      <c r="F38" s="25" t="s">
        <v>804</v>
      </c>
      <c r="G38" s="25">
        <v>891200686</v>
      </c>
      <c r="H38" s="25" t="s">
        <v>807</v>
      </c>
      <c r="I38" s="25" t="s">
        <v>771</v>
      </c>
      <c r="J38" s="28">
        <v>2021000377</v>
      </c>
      <c r="K38" s="29" t="s">
        <v>808</v>
      </c>
      <c r="L38" s="29" t="s">
        <v>773</v>
      </c>
    </row>
    <row r="39" spans="1:12" ht="15" customHeight="1" x14ac:dyDescent="0.25">
      <c r="A39" s="20" t="s">
        <v>351</v>
      </c>
      <c r="B39" s="20"/>
      <c r="C39" s="21">
        <v>44561</v>
      </c>
      <c r="D39" s="20" t="s">
        <v>768</v>
      </c>
      <c r="E39" s="22">
        <v>2021101996</v>
      </c>
      <c r="F39" s="20" t="s">
        <v>804</v>
      </c>
      <c r="G39" s="20">
        <v>891200686</v>
      </c>
      <c r="H39" s="20" t="s">
        <v>809</v>
      </c>
      <c r="I39" s="20" t="s">
        <v>771</v>
      </c>
      <c r="J39" s="23">
        <v>2021000377</v>
      </c>
      <c r="K39" s="24" t="s">
        <v>810</v>
      </c>
      <c r="L39" s="24" t="s">
        <v>773</v>
      </c>
    </row>
    <row r="40" spans="1:12" ht="15" customHeight="1" x14ac:dyDescent="0.25">
      <c r="A40" s="516"/>
      <c r="B40" s="516"/>
      <c r="C40" s="516"/>
      <c r="D40" s="516"/>
      <c r="E40" s="516"/>
      <c r="F40" s="516"/>
      <c r="G40" s="516"/>
      <c r="H40" s="516"/>
      <c r="I40" s="516"/>
      <c r="J40" s="30" t="s">
        <v>779</v>
      </c>
      <c r="K40" s="31">
        <v>16374650</v>
      </c>
      <c r="L40" s="30" t="s">
        <v>773</v>
      </c>
    </row>
    <row r="42" spans="1:12" ht="15.75" customHeight="1" x14ac:dyDescent="0.25">
      <c r="A42" s="18" t="s">
        <v>811</v>
      </c>
    </row>
    <row r="43" spans="1:12" ht="15" customHeight="1" x14ac:dyDescent="0.25">
      <c r="A43" s="19" t="s">
        <v>758</v>
      </c>
      <c r="B43" s="19" t="s">
        <v>759</v>
      </c>
      <c r="C43" s="19" t="s">
        <v>760</v>
      </c>
      <c r="D43" s="19" t="s">
        <v>761</v>
      </c>
      <c r="E43" s="19" t="s">
        <v>762</v>
      </c>
      <c r="F43" s="19" t="s">
        <v>763</v>
      </c>
      <c r="G43" s="19" t="s">
        <v>764</v>
      </c>
      <c r="H43" s="19" t="s">
        <v>46</v>
      </c>
      <c r="I43" s="19" t="s">
        <v>765</v>
      </c>
      <c r="J43" s="19" t="s">
        <v>762</v>
      </c>
      <c r="K43" s="19" t="s">
        <v>766</v>
      </c>
      <c r="L43" s="19" t="s">
        <v>767</v>
      </c>
    </row>
    <row r="44" spans="1:12" ht="15" customHeight="1" x14ac:dyDescent="0.25">
      <c r="A44" s="25" t="s">
        <v>463</v>
      </c>
      <c r="B44" s="25"/>
      <c r="C44" s="26">
        <v>44476</v>
      </c>
      <c r="D44" s="25" t="s">
        <v>768</v>
      </c>
      <c r="E44" s="27">
        <v>2021101180</v>
      </c>
      <c r="F44" s="25" t="s">
        <v>812</v>
      </c>
      <c r="G44" s="25">
        <v>814000704</v>
      </c>
      <c r="H44" s="25" t="s">
        <v>813</v>
      </c>
      <c r="I44" s="25" t="s">
        <v>771</v>
      </c>
      <c r="J44" s="28">
        <v>2021000017</v>
      </c>
      <c r="K44" s="29" t="s">
        <v>814</v>
      </c>
      <c r="L44" s="29" t="s">
        <v>773</v>
      </c>
    </row>
    <row r="45" spans="1:12" ht="15" customHeight="1" x14ac:dyDescent="0.25">
      <c r="A45" s="20" t="s">
        <v>463</v>
      </c>
      <c r="B45" s="20"/>
      <c r="C45" s="21">
        <v>44512</v>
      </c>
      <c r="D45" s="20" t="s">
        <v>768</v>
      </c>
      <c r="E45" s="22">
        <v>2021101453</v>
      </c>
      <c r="F45" s="20" t="s">
        <v>812</v>
      </c>
      <c r="G45" s="20">
        <v>814000704</v>
      </c>
      <c r="H45" s="20" t="s">
        <v>815</v>
      </c>
      <c r="I45" s="20" t="s">
        <v>771</v>
      </c>
      <c r="J45" s="23">
        <v>2021000017</v>
      </c>
      <c r="K45" s="24" t="s">
        <v>816</v>
      </c>
      <c r="L45" s="24" t="s">
        <v>773</v>
      </c>
    </row>
    <row r="46" spans="1:12" ht="15" customHeight="1" x14ac:dyDescent="0.25">
      <c r="A46" s="25" t="s">
        <v>463</v>
      </c>
      <c r="B46" s="25"/>
      <c r="C46" s="26">
        <v>44530</v>
      </c>
      <c r="D46" s="25" t="s">
        <v>768</v>
      </c>
      <c r="E46" s="27">
        <v>2021101657</v>
      </c>
      <c r="F46" s="25" t="s">
        <v>812</v>
      </c>
      <c r="G46" s="25">
        <v>814000704</v>
      </c>
      <c r="H46" s="25" t="s">
        <v>817</v>
      </c>
      <c r="I46" s="25" t="s">
        <v>771</v>
      </c>
      <c r="J46" s="28">
        <v>2021000017</v>
      </c>
      <c r="K46" s="29" t="s">
        <v>818</v>
      </c>
      <c r="L46" s="29" t="s">
        <v>773</v>
      </c>
    </row>
    <row r="47" spans="1:12" ht="15" customHeight="1" x14ac:dyDescent="0.25">
      <c r="A47" s="20" t="s">
        <v>463</v>
      </c>
      <c r="B47" s="20"/>
      <c r="C47" s="21">
        <v>44561</v>
      </c>
      <c r="D47" s="20" t="s">
        <v>768</v>
      </c>
      <c r="E47" s="22">
        <v>2021101995</v>
      </c>
      <c r="F47" s="20" t="s">
        <v>812</v>
      </c>
      <c r="G47" s="20">
        <v>814000704</v>
      </c>
      <c r="H47" s="20" t="s">
        <v>819</v>
      </c>
      <c r="I47" s="20" t="s">
        <v>771</v>
      </c>
      <c r="J47" s="23">
        <v>2021000017</v>
      </c>
      <c r="K47" s="24" t="s">
        <v>820</v>
      </c>
      <c r="L47" s="24" t="s">
        <v>773</v>
      </c>
    </row>
    <row r="48" spans="1:12" ht="15" customHeight="1" x14ac:dyDescent="0.25">
      <c r="A48" s="25" t="s">
        <v>463</v>
      </c>
      <c r="B48" s="25"/>
      <c r="C48" s="26">
        <v>44560</v>
      </c>
      <c r="D48" s="25" t="s">
        <v>768</v>
      </c>
      <c r="E48" s="27">
        <v>2021590267</v>
      </c>
      <c r="F48" s="25" t="s">
        <v>812</v>
      </c>
      <c r="G48" s="25">
        <v>814000704</v>
      </c>
      <c r="H48" s="25" t="s">
        <v>821</v>
      </c>
      <c r="I48" s="25" t="s">
        <v>771</v>
      </c>
      <c r="J48" s="28">
        <v>2021000017</v>
      </c>
      <c r="K48" s="29" t="s">
        <v>822</v>
      </c>
      <c r="L48" s="29" t="s">
        <v>773</v>
      </c>
    </row>
    <row r="49" spans="1:13" ht="15" customHeight="1" x14ac:dyDescent="0.25">
      <c r="A49" s="516"/>
      <c r="B49" s="516"/>
      <c r="C49" s="516"/>
      <c r="D49" s="516"/>
      <c r="E49" s="516"/>
      <c r="F49" s="516"/>
      <c r="G49" s="516"/>
      <c r="H49" s="516"/>
      <c r="I49" s="516"/>
      <c r="J49" s="30" t="s">
        <v>779</v>
      </c>
      <c r="K49" s="31">
        <v>2366020</v>
      </c>
      <c r="L49" s="30" t="s">
        <v>773</v>
      </c>
      <c r="M49" s="13"/>
    </row>
    <row r="51" spans="1:13" ht="18.75" customHeight="1" x14ac:dyDescent="0.3">
      <c r="A51" s="17" t="s">
        <v>758</v>
      </c>
    </row>
    <row r="52" spans="1:13" ht="15.75" customHeight="1" x14ac:dyDescent="0.25">
      <c r="A52" s="18" t="s">
        <v>823</v>
      </c>
    </row>
    <row r="53" spans="1:13" ht="15" customHeight="1" x14ac:dyDescent="0.25">
      <c r="A53" s="19" t="s">
        <v>758</v>
      </c>
      <c r="B53" s="19" t="s">
        <v>759</v>
      </c>
      <c r="C53" s="19" t="s">
        <v>760</v>
      </c>
      <c r="D53" s="19" t="s">
        <v>761</v>
      </c>
      <c r="E53" s="19" t="s">
        <v>762</v>
      </c>
      <c r="F53" s="19" t="s">
        <v>763</v>
      </c>
      <c r="G53" s="19" t="s">
        <v>764</v>
      </c>
      <c r="H53" s="19" t="s">
        <v>46</v>
      </c>
      <c r="I53" s="19" t="s">
        <v>765</v>
      </c>
      <c r="J53" s="19" t="s">
        <v>762</v>
      </c>
      <c r="K53" s="19" t="s">
        <v>766</v>
      </c>
      <c r="L53" s="19" t="s">
        <v>767</v>
      </c>
    </row>
    <row r="54" spans="1:13" ht="15" customHeight="1" x14ac:dyDescent="0.25">
      <c r="A54" s="25" t="s">
        <v>670</v>
      </c>
      <c r="B54" s="25"/>
      <c r="C54" s="26">
        <v>44592</v>
      </c>
      <c r="D54" s="25" t="s">
        <v>768</v>
      </c>
      <c r="E54" s="27">
        <v>2022100023</v>
      </c>
      <c r="F54" s="25" t="s">
        <v>804</v>
      </c>
      <c r="G54" s="25">
        <v>891200686</v>
      </c>
      <c r="H54" s="25" t="s">
        <v>824</v>
      </c>
      <c r="I54" s="25" t="s">
        <v>771</v>
      </c>
      <c r="J54" s="28">
        <v>2022000011</v>
      </c>
      <c r="K54" s="29" t="s">
        <v>825</v>
      </c>
      <c r="L54" s="29" t="s">
        <v>773</v>
      </c>
    </row>
    <row r="55" spans="1:13" ht="15" customHeight="1" x14ac:dyDescent="0.25">
      <c r="A55" s="20" t="s">
        <v>670</v>
      </c>
      <c r="B55" s="20"/>
      <c r="C55" s="21">
        <v>44620</v>
      </c>
      <c r="D55" s="20" t="s">
        <v>768</v>
      </c>
      <c r="E55" s="22">
        <v>2022100132</v>
      </c>
      <c r="F55" s="20" t="s">
        <v>804</v>
      </c>
      <c r="G55" s="20">
        <v>891200686</v>
      </c>
      <c r="H55" s="20" t="s">
        <v>826</v>
      </c>
      <c r="I55" s="20" t="s">
        <v>771</v>
      </c>
      <c r="J55" s="23">
        <v>2022000011</v>
      </c>
      <c r="K55" s="24" t="s">
        <v>827</v>
      </c>
      <c r="L55" s="24" t="s">
        <v>773</v>
      </c>
    </row>
    <row r="56" spans="1:13" ht="15" customHeight="1" x14ac:dyDescent="0.25">
      <c r="A56" s="25" t="s">
        <v>670</v>
      </c>
      <c r="B56" s="25"/>
      <c r="C56" s="26">
        <v>44651</v>
      </c>
      <c r="D56" s="25" t="s">
        <v>768</v>
      </c>
      <c r="E56" s="27">
        <v>2022100315</v>
      </c>
      <c r="F56" s="25" t="s">
        <v>804</v>
      </c>
      <c r="G56" s="25">
        <v>891200686</v>
      </c>
      <c r="H56" s="25" t="s">
        <v>828</v>
      </c>
      <c r="I56" s="25" t="s">
        <v>771</v>
      </c>
      <c r="J56" s="28">
        <v>2022000011</v>
      </c>
      <c r="K56" s="29" t="s">
        <v>829</v>
      </c>
      <c r="L56" s="29" t="s">
        <v>773</v>
      </c>
    </row>
    <row r="57" spans="1:13" ht="15" customHeight="1" x14ac:dyDescent="0.25">
      <c r="A57" s="516"/>
      <c r="B57" s="516"/>
      <c r="C57" s="516"/>
      <c r="D57" s="516"/>
      <c r="E57" s="516"/>
      <c r="F57" s="516"/>
      <c r="G57" s="516"/>
      <c r="H57" s="516"/>
      <c r="I57" s="516"/>
      <c r="J57" s="30" t="s">
        <v>779</v>
      </c>
      <c r="K57" s="31">
        <v>4872130</v>
      </c>
      <c r="L57" s="30" t="s">
        <v>773</v>
      </c>
    </row>
    <row r="59" spans="1:13" ht="15.75" customHeight="1" x14ac:dyDescent="0.25">
      <c r="A59" s="18" t="s">
        <v>830</v>
      </c>
    </row>
    <row r="60" spans="1:13" ht="15" customHeight="1" x14ac:dyDescent="0.25">
      <c r="A60" s="19" t="s">
        <v>758</v>
      </c>
      <c r="B60" s="19" t="s">
        <v>759</v>
      </c>
      <c r="C60" s="19" t="s">
        <v>760</v>
      </c>
      <c r="D60" s="19" t="s">
        <v>761</v>
      </c>
      <c r="E60" s="19" t="s">
        <v>762</v>
      </c>
      <c r="F60" s="19" t="s">
        <v>763</v>
      </c>
      <c r="G60" s="19" t="s">
        <v>764</v>
      </c>
      <c r="H60" s="19" t="s">
        <v>46</v>
      </c>
      <c r="I60" s="19" t="s">
        <v>765</v>
      </c>
      <c r="J60" s="19" t="s">
        <v>762</v>
      </c>
      <c r="K60" s="19" t="s">
        <v>766</v>
      </c>
      <c r="L60" s="19" t="s">
        <v>767</v>
      </c>
    </row>
    <row r="61" spans="1:13" ht="15" customHeight="1" x14ac:dyDescent="0.25">
      <c r="A61" s="25" t="s">
        <v>742</v>
      </c>
      <c r="B61" s="25"/>
      <c r="C61" s="26">
        <v>44592</v>
      </c>
      <c r="D61" s="25" t="s">
        <v>768</v>
      </c>
      <c r="E61" s="27">
        <v>2022100024</v>
      </c>
      <c r="F61" s="25" t="s">
        <v>812</v>
      </c>
      <c r="G61" s="25">
        <v>814000704</v>
      </c>
      <c r="H61" s="25" t="s">
        <v>831</v>
      </c>
      <c r="I61" s="25" t="s">
        <v>771</v>
      </c>
      <c r="J61" s="28">
        <v>2022000014</v>
      </c>
      <c r="K61" s="29" t="s">
        <v>832</v>
      </c>
      <c r="L61" s="29" t="s">
        <v>773</v>
      </c>
    </row>
    <row r="62" spans="1:13" ht="15" customHeight="1" x14ac:dyDescent="0.25">
      <c r="A62" s="20" t="s">
        <v>742</v>
      </c>
      <c r="B62" s="20"/>
      <c r="C62" s="21">
        <v>44620</v>
      </c>
      <c r="D62" s="20" t="s">
        <v>768</v>
      </c>
      <c r="E62" s="22">
        <v>2022100133</v>
      </c>
      <c r="F62" s="20" t="s">
        <v>812</v>
      </c>
      <c r="G62" s="20">
        <v>814000704</v>
      </c>
      <c r="H62" s="20" t="s">
        <v>833</v>
      </c>
      <c r="I62" s="20" t="s">
        <v>771</v>
      </c>
      <c r="J62" s="23">
        <v>2022000014</v>
      </c>
      <c r="K62" s="24" t="s">
        <v>834</v>
      </c>
      <c r="L62" s="24" t="s">
        <v>773</v>
      </c>
    </row>
    <row r="63" spans="1:13" ht="15" customHeight="1" x14ac:dyDescent="0.25">
      <c r="A63" s="25" t="s">
        <v>742</v>
      </c>
      <c r="B63" s="25"/>
      <c r="C63" s="26">
        <v>44651</v>
      </c>
      <c r="D63" s="25" t="s">
        <v>768</v>
      </c>
      <c r="E63" s="27">
        <v>2022100316</v>
      </c>
      <c r="F63" s="25" t="s">
        <v>812</v>
      </c>
      <c r="G63" s="25">
        <v>814000704</v>
      </c>
      <c r="H63" s="25" t="s">
        <v>835</v>
      </c>
      <c r="I63" s="25" t="s">
        <v>771</v>
      </c>
      <c r="J63" s="28">
        <v>2022000014</v>
      </c>
      <c r="K63" s="29" t="s">
        <v>836</v>
      </c>
      <c r="L63" s="29" t="s">
        <v>773</v>
      </c>
    </row>
    <row r="64" spans="1:13" ht="15" customHeight="1" x14ac:dyDescent="0.25">
      <c r="A64" s="20" t="s">
        <v>742</v>
      </c>
      <c r="B64" s="20"/>
      <c r="C64" s="21">
        <v>44622</v>
      </c>
      <c r="D64" s="20" t="s">
        <v>768</v>
      </c>
      <c r="E64" s="22">
        <v>2022590036</v>
      </c>
      <c r="F64" s="20" t="s">
        <v>812</v>
      </c>
      <c r="G64" s="20">
        <v>814000704</v>
      </c>
      <c r="H64" s="20" t="s">
        <v>837</v>
      </c>
      <c r="I64" s="20" t="s">
        <v>771</v>
      </c>
      <c r="J64" s="23">
        <v>2022000014</v>
      </c>
      <c r="K64" s="24" t="s">
        <v>838</v>
      </c>
      <c r="L64" s="24" t="s">
        <v>773</v>
      </c>
    </row>
    <row r="65" spans="1:12" ht="15" customHeight="1" x14ac:dyDescent="0.25">
      <c r="A65" s="516"/>
      <c r="B65" s="516"/>
      <c r="C65" s="516"/>
      <c r="D65" s="516"/>
      <c r="E65" s="516"/>
      <c r="F65" s="516"/>
      <c r="G65" s="516"/>
      <c r="H65" s="516"/>
      <c r="I65" s="516"/>
      <c r="J65" s="30" t="s">
        <v>779</v>
      </c>
      <c r="K65" s="31">
        <v>1328930</v>
      </c>
      <c r="L65" s="30" t="s">
        <v>773</v>
      </c>
    </row>
    <row r="67" spans="1:12" ht="15" customHeight="1" x14ac:dyDescent="0.25">
      <c r="B67" t="s">
        <v>801</v>
      </c>
      <c r="D67" s="13">
        <f>K40+K49</f>
        <v>18740670</v>
      </c>
    </row>
    <row r="68" spans="1:12" ht="15" customHeight="1" x14ac:dyDescent="0.25">
      <c r="B68" t="s">
        <v>802</v>
      </c>
      <c r="D68" s="13">
        <f>+K57+K65</f>
        <v>6201060</v>
      </c>
    </row>
    <row r="70" spans="1:12" ht="18.75" customHeight="1" x14ac:dyDescent="0.3">
      <c r="A70" s="17" t="s">
        <v>756</v>
      </c>
    </row>
    <row r="71" spans="1:12" ht="15.75" customHeight="1" x14ac:dyDescent="0.25">
      <c r="A71" s="18" t="s">
        <v>839</v>
      </c>
    </row>
    <row r="72" spans="1:12" ht="15" customHeight="1" x14ac:dyDescent="0.25">
      <c r="A72" s="19" t="s">
        <v>758</v>
      </c>
      <c r="B72" s="19" t="s">
        <v>759</v>
      </c>
      <c r="C72" s="19" t="s">
        <v>760</v>
      </c>
      <c r="D72" s="19" t="s">
        <v>761</v>
      </c>
      <c r="E72" s="19" t="s">
        <v>762</v>
      </c>
      <c r="F72" s="19" t="s">
        <v>763</v>
      </c>
      <c r="G72" s="19" t="s">
        <v>764</v>
      </c>
      <c r="H72" s="19" t="s">
        <v>46</v>
      </c>
      <c r="I72" s="19" t="s">
        <v>765</v>
      </c>
      <c r="J72" s="19" t="s">
        <v>762</v>
      </c>
      <c r="K72" s="19" t="s">
        <v>766</v>
      </c>
      <c r="L72" s="19" t="s">
        <v>767</v>
      </c>
    </row>
    <row r="73" spans="1:12" ht="15" customHeight="1" x14ac:dyDescent="0.25">
      <c r="A73" s="25" t="s">
        <v>738</v>
      </c>
      <c r="B73" s="25"/>
      <c r="C73" s="26">
        <v>44574</v>
      </c>
      <c r="D73" s="25" t="s">
        <v>768</v>
      </c>
      <c r="E73" s="27">
        <v>2022100003</v>
      </c>
      <c r="F73" s="25" t="s">
        <v>840</v>
      </c>
      <c r="G73" s="25">
        <v>800179562</v>
      </c>
      <c r="H73" s="25" t="s">
        <v>841</v>
      </c>
      <c r="I73" s="25" t="s">
        <v>771</v>
      </c>
      <c r="J73" s="28">
        <v>2022000064</v>
      </c>
      <c r="K73" s="29" t="s">
        <v>842</v>
      </c>
      <c r="L73" s="29" t="s">
        <v>773</v>
      </c>
    </row>
    <row r="74" spans="1:12" ht="15" customHeight="1" x14ac:dyDescent="0.25">
      <c r="A74" s="20" t="s">
        <v>738</v>
      </c>
      <c r="B74" s="20"/>
      <c r="C74" s="21">
        <v>44603</v>
      </c>
      <c r="D74" s="20" t="s">
        <v>768</v>
      </c>
      <c r="E74" s="22">
        <v>2022100056</v>
      </c>
      <c r="F74" s="20" t="s">
        <v>840</v>
      </c>
      <c r="G74" s="20">
        <v>800179562</v>
      </c>
      <c r="H74" s="20" t="s">
        <v>843</v>
      </c>
      <c r="I74" s="20" t="s">
        <v>771</v>
      </c>
      <c r="J74" s="23">
        <v>2022000149</v>
      </c>
      <c r="K74" s="24" t="s">
        <v>842</v>
      </c>
      <c r="L74" s="24" t="s">
        <v>773</v>
      </c>
    </row>
    <row r="75" spans="1:12" ht="15" customHeight="1" x14ac:dyDescent="0.25">
      <c r="A75" s="25" t="s">
        <v>738</v>
      </c>
      <c r="B75" s="25"/>
      <c r="C75" s="26">
        <v>44645</v>
      </c>
      <c r="D75" s="25" t="s">
        <v>768</v>
      </c>
      <c r="E75" s="27">
        <v>2022100241</v>
      </c>
      <c r="F75" s="25" t="s">
        <v>840</v>
      </c>
      <c r="G75" s="25">
        <v>800179562</v>
      </c>
      <c r="H75" s="25" t="s">
        <v>844</v>
      </c>
      <c r="I75" s="25" t="s">
        <v>771</v>
      </c>
      <c r="J75" s="28">
        <v>2022000396</v>
      </c>
      <c r="K75" s="29" t="s">
        <v>842</v>
      </c>
      <c r="L75" s="29" t="s">
        <v>773</v>
      </c>
    </row>
    <row r="76" spans="1:12" ht="15" customHeight="1" x14ac:dyDescent="0.25">
      <c r="A76" s="25" t="s">
        <v>740</v>
      </c>
      <c r="B76" s="25"/>
      <c r="C76" s="26">
        <v>44579</v>
      </c>
      <c r="D76" s="25" t="s">
        <v>768</v>
      </c>
      <c r="E76" s="27">
        <v>2022100005</v>
      </c>
      <c r="F76" s="25" t="s">
        <v>845</v>
      </c>
      <c r="G76" s="25">
        <v>830122566</v>
      </c>
      <c r="H76" s="25" t="s">
        <v>846</v>
      </c>
      <c r="I76" s="25" t="s">
        <v>771</v>
      </c>
      <c r="J76" s="28">
        <v>2022000010</v>
      </c>
      <c r="K76" s="29" t="s">
        <v>847</v>
      </c>
      <c r="L76" s="29" t="s">
        <v>773</v>
      </c>
    </row>
    <row r="77" spans="1:12" ht="15" customHeight="1" x14ac:dyDescent="0.25">
      <c r="A77" s="20" t="s">
        <v>740</v>
      </c>
      <c r="B77" s="20"/>
      <c r="C77" s="21">
        <v>44579</v>
      </c>
      <c r="D77" s="20" t="s">
        <v>768</v>
      </c>
      <c r="E77" s="22">
        <v>2022100006</v>
      </c>
      <c r="F77" s="20" t="s">
        <v>848</v>
      </c>
      <c r="G77" s="20">
        <v>800153993</v>
      </c>
      <c r="H77" s="20" t="s">
        <v>849</v>
      </c>
      <c r="I77" s="20" t="s">
        <v>771</v>
      </c>
      <c r="J77" s="23">
        <v>2022000010</v>
      </c>
      <c r="K77" s="24" t="s">
        <v>850</v>
      </c>
      <c r="L77" s="24" t="s">
        <v>773</v>
      </c>
    </row>
    <row r="78" spans="1:12" ht="15" customHeight="1" x14ac:dyDescent="0.25">
      <c r="A78" s="25" t="s">
        <v>740</v>
      </c>
      <c r="B78" s="25"/>
      <c r="C78" s="26">
        <v>44592</v>
      </c>
      <c r="D78" s="25" t="s">
        <v>768</v>
      </c>
      <c r="E78" s="27">
        <v>2022100022</v>
      </c>
      <c r="F78" s="25" t="s">
        <v>845</v>
      </c>
      <c r="G78" s="25">
        <v>830122566</v>
      </c>
      <c r="H78" s="25" t="s">
        <v>851</v>
      </c>
      <c r="I78" s="25" t="s">
        <v>771</v>
      </c>
      <c r="J78" s="28">
        <v>2022000010</v>
      </c>
      <c r="K78" s="29" t="s">
        <v>852</v>
      </c>
      <c r="L78" s="29" t="s">
        <v>773</v>
      </c>
    </row>
    <row r="79" spans="1:12" ht="15" customHeight="1" x14ac:dyDescent="0.25">
      <c r="A79" s="20" t="s">
        <v>740</v>
      </c>
      <c r="B79" s="20"/>
      <c r="C79" s="21">
        <v>44592</v>
      </c>
      <c r="D79" s="20" t="s">
        <v>768</v>
      </c>
      <c r="E79" s="22">
        <v>2022100026</v>
      </c>
      <c r="F79" s="20" t="s">
        <v>845</v>
      </c>
      <c r="G79" s="20">
        <v>830122566</v>
      </c>
      <c r="H79" s="20" t="s">
        <v>853</v>
      </c>
      <c r="I79" s="20" t="s">
        <v>771</v>
      </c>
      <c r="J79" s="23">
        <v>2022000010</v>
      </c>
      <c r="K79" s="24" t="s">
        <v>854</v>
      </c>
      <c r="L79" s="24" t="s">
        <v>773</v>
      </c>
    </row>
    <row r="80" spans="1:12" ht="15" customHeight="1" x14ac:dyDescent="0.25">
      <c r="A80" s="25" t="s">
        <v>740</v>
      </c>
      <c r="B80" s="25"/>
      <c r="C80" s="26">
        <v>44594</v>
      </c>
      <c r="D80" s="25" t="s">
        <v>768</v>
      </c>
      <c r="E80" s="27">
        <v>2022100048</v>
      </c>
      <c r="F80" s="25" t="s">
        <v>845</v>
      </c>
      <c r="G80" s="25">
        <v>830122566</v>
      </c>
      <c r="H80" s="25" t="s">
        <v>849</v>
      </c>
      <c r="I80" s="25" t="s">
        <v>771</v>
      </c>
      <c r="J80" s="28">
        <v>2022000010</v>
      </c>
      <c r="K80" s="29" t="s">
        <v>855</v>
      </c>
      <c r="L80" s="29" t="s">
        <v>773</v>
      </c>
    </row>
    <row r="81" spans="1:12" ht="15" customHeight="1" x14ac:dyDescent="0.25">
      <c r="A81" s="20" t="s">
        <v>740</v>
      </c>
      <c r="B81" s="20"/>
      <c r="C81" s="21">
        <v>44611</v>
      </c>
      <c r="D81" s="20" t="s">
        <v>768</v>
      </c>
      <c r="E81" s="22">
        <v>2022100070</v>
      </c>
      <c r="F81" s="20" t="s">
        <v>845</v>
      </c>
      <c r="G81" s="20">
        <v>830122566</v>
      </c>
      <c r="H81" s="20" t="s">
        <v>856</v>
      </c>
      <c r="I81" s="20" t="s">
        <v>771</v>
      </c>
      <c r="J81" s="23">
        <v>2022000010</v>
      </c>
      <c r="K81" s="24" t="s">
        <v>857</v>
      </c>
      <c r="L81" s="24" t="s">
        <v>773</v>
      </c>
    </row>
    <row r="82" spans="1:12" ht="15" customHeight="1" x14ac:dyDescent="0.25">
      <c r="A82" s="25" t="s">
        <v>740</v>
      </c>
      <c r="B82" s="25"/>
      <c r="C82" s="26">
        <v>44620</v>
      </c>
      <c r="D82" s="25" t="s">
        <v>768</v>
      </c>
      <c r="E82" s="27">
        <v>2022100118</v>
      </c>
      <c r="F82" s="25" t="s">
        <v>845</v>
      </c>
      <c r="G82" s="25">
        <v>830122566</v>
      </c>
      <c r="H82" s="25" t="s">
        <v>858</v>
      </c>
      <c r="I82" s="25" t="s">
        <v>771</v>
      </c>
      <c r="J82" s="28">
        <v>2022000010</v>
      </c>
      <c r="K82" s="29" t="s">
        <v>859</v>
      </c>
      <c r="L82" s="29" t="s">
        <v>773</v>
      </c>
    </row>
    <row r="83" spans="1:12" ht="15" customHeight="1" x14ac:dyDescent="0.25">
      <c r="A83" s="20" t="s">
        <v>740</v>
      </c>
      <c r="B83" s="20"/>
      <c r="C83" s="21">
        <v>44621</v>
      </c>
      <c r="D83" s="20" t="s">
        <v>768</v>
      </c>
      <c r="E83" s="22">
        <v>2022100152</v>
      </c>
      <c r="F83" s="20" t="s">
        <v>848</v>
      </c>
      <c r="G83" s="20">
        <v>800153993</v>
      </c>
      <c r="H83" s="20" t="s">
        <v>849</v>
      </c>
      <c r="I83" s="20" t="s">
        <v>771</v>
      </c>
      <c r="J83" s="23">
        <v>2022000010</v>
      </c>
      <c r="K83" s="24" t="s">
        <v>860</v>
      </c>
      <c r="L83" s="24" t="s">
        <v>773</v>
      </c>
    </row>
    <row r="84" spans="1:12" ht="15" customHeight="1" x14ac:dyDescent="0.25">
      <c r="A84" s="25" t="s">
        <v>740</v>
      </c>
      <c r="B84" s="25"/>
      <c r="C84" s="26">
        <v>44622</v>
      </c>
      <c r="D84" s="25" t="s">
        <v>768</v>
      </c>
      <c r="E84" s="27">
        <v>2022100153</v>
      </c>
      <c r="F84" s="25" t="s">
        <v>845</v>
      </c>
      <c r="G84" s="25">
        <v>830122566</v>
      </c>
      <c r="H84" s="25" t="s">
        <v>861</v>
      </c>
      <c r="I84" s="25" t="s">
        <v>771</v>
      </c>
      <c r="J84" s="28">
        <v>2022000010</v>
      </c>
      <c r="K84" s="29" t="s">
        <v>852</v>
      </c>
      <c r="L84" s="29" t="s">
        <v>773</v>
      </c>
    </row>
    <row r="85" spans="1:12" ht="15" customHeight="1" x14ac:dyDescent="0.25">
      <c r="A85" s="20" t="s">
        <v>740</v>
      </c>
      <c r="B85" s="20"/>
      <c r="C85" s="21">
        <v>44622</v>
      </c>
      <c r="D85" s="20" t="s">
        <v>768</v>
      </c>
      <c r="E85" s="22">
        <v>2022100154</v>
      </c>
      <c r="F85" s="20" t="s">
        <v>845</v>
      </c>
      <c r="G85" s="20">
        <v>830122566</v>
      </c>
      <c r="H85" s="20" t="s">
        <v>862</v>
      </c>
      <c r="I85" s="20" t="s">
        <v>771</v>
      </c>
      <c r="J85" s="23">
        <v>2022000010</v>
      </c>
      <c r="K85" s="24" t="s">
        <v>863</v>
      </c>
      <c r="L85" s="24" t="s">
        <v>773</v>
      </c>
    </row>
    <row r="86" spans="1:12" ht="15" customHeight="1" x14ac:dyDescent="0.25">
      <c r="A86" s="25" t="s">
        <v>740</v>
      </c>
      <c r="B86" s="25"/>
      <c r="C86" s="26">
        <v>44647</v>
      </c>
      <c r="D86" s="25" t="s">
        <v>768</v>
      </c>
      <c r="E86" s="27">
        <v>2022100285</v>
      </c>
      <c r="F86" s="25" t="s">
        <v>845</v>
      </c>
      <c r="G86" s="25">
        <v>830122566</v>
      </c>
      <c r="H86" s="25" t="s">
        <v>864</v>
      </c>
      <c r="I86" s="25" t="s">
        <v>771</v>
      </c>
      <c r="J86" s="28">
        <v>2022000010</v>
      </c>
      <c r="K86" s="29" t="s">
        <v>865</v>
      </c>
      <c r="L86" s="29" t="s">
        <v>773</v>
      </c>
    </row>
    <row r="87" spans="1:12" ht="15" customHeight="1" x14ac:dyDescent="0.25">
      <c r="A87" s="20" t="s">
        <v>740</v>
      </c>
      <c r="B87" s="20"/>
      <c r="C87" s="21">
        <v>44651</v>
      </c>
      <c r="D87" s="20" t="s">
        <v>768</v>
      </c>
      <c r="E87" s="22">
        <v>2022100306</v>
      </c>
      <c r="F87" s="20" t="s">
        <v>845</v>
      </c>
      <c r="G87" s="20">
        <v>830122566</v>
      </c>
      <c r="H87" s="20" t="s">
        <v>866</v>
      </c>
      <c r="I87" s="20" t="s">
        <v>771</v>
      </c>
      <c r="J87" s="23">
        <v>2022000010</v>
      </c>
      <c r="K87" s="24" t="s">
        <v>867</v>
      </c>
      <c r="L87" s="24" t="s">
        <v>773</v>
      </c>
    </row>
    <row r="88" spans="1:12" ht="15" customHeight="1" x14ac:dyDescent="0.25">
      <c r="A88" s="25" t="s">
        <v>740</v>
      </c>
      <c r="B88" s="25"/>
      <c r="C88" s="26">
        <v>44651</v>
      </c>
      <c r="D88" s="25" t="s">
        <v>768</v>
      </c>
      <c r="E88" s="27">
        <v>2022100318</v>
      </c>
      <c r="F88" s="25" t="s">
        <v>845</v>
      </c>
      <c r="G88" s="25">
        <v>830122566</v>
      </c>
      <c r="H88" s="25" t="s">
        <v>868</v>
      </c>
      <c r="I88" s="25" t="s">
        <v>771</v>
      </c>
      <c r="J88" s="28">
        <v>2022000010</v>
      </c>
      <c r="K88" s="29" t="s">
        <v>852</v>
      </c>
      <c r="L88" s="29" t="s">
        <v>773</v>
      </c>
    </row>
    <row r="89" spans="1:12" ht="15" customHeight="1" x14ac:dyDescent="0.25">
      <c r="A89" s="20" t="s">
        <v>740</v>
      </c>
      <c r="B89" s="20"/>
      <c r="C89" s="21">
        <v>44573</v>
      </c>
      <c r="D89" s="20" t="s">
        <v>768</v>
      </c>
      <c r="E89" s="22">
        <v>2022400005</v>
      </c>
      <c r="F89" s="20" t="s">
        <v>845</v>
      </c>
      <c r="G89" s="20">
        <v>830122566</v>
      </c>
      <c r="H89" s="20" t="s">
        <v>869</v>
      </c>
      <c r="I89" s="20" t="s">
        <v>771</v>
      </c>
      <c r="J89" s="23">
        <v>2022000010</v>
      </c>
      <c r="K89" s="24" t="s">
        <v>870</v>
      </c>
      <c r="L89" s="24" t="s">
        <v>773</v>
      </c>
    </row>
    <row r="90" spans="1:12" ht="15" customHeight="1" x14ac:dyDescent="0.25">
      <c r="A90" s="25" t="s">
        <v>740</v>
      </c>
      <c r="B90" s="25"/>
      <c r="C90" s="26">
        <v>44592</v>
      </c>
      <c r="D90" s="25" t="s">
        <v>768</v>
      </c>
      <c r="E90" s="27">
        <v>2022400011</v>
      </c>
      <c r="F90" s="25" t="s">
        <v>845</v>
      </c>
      <c r="G90" s="25">
        <v>830122566</v>
      </c>
      <c r="H90" s="25" t="s">
        <v>871</v>
      </c>
      <c r="I90" s="25" t="s">
        <v>771</v>
      </c>
      <c r="J90" s="28">
        <v>2022000010</v>
      </c>
      <c r="K90" s="29" t="s">
        <v>859</v>
      </c>
      <c r="L90" s="29" t="s">
        <v>773</v>
      </c>
    </row>
    <row r="91" spans="1:12" ht="15" customHeight="1" x14ac:dyDescent="0.25">
      <c r="A91" s="516"/>
      <c r="B91" s="516"/>
      <c r="C91" s="516"/>
      <c r="D91" s="516"/>
      <c r="E91" s="516"/>
      <c r="F91" s="516"/>
      <c r="G91" s="516"/>
      <c r="H91" s="516"/>
      <c r="I91" s="516"/>
      <c r="J91" s="30" t="s">
        <v>779</v>
      </c>
      <c r="K91" s="31">
        <v>3499923.61</v>
      </c>
      <c r="L91" s="30" t="s">
        <v>773</v>
      </c>
    </row>
    <row r="92" spans="1:12" ht="18.75" customHeight="1" x14ac:dyDescent="0.3">
      <c r="A92" s="17" t="s">
        <v>787</v>
      </c>
    </row>
    <row r="93" spans="1:12" ht="15.75" customHeight="1" x14ac:dyDescent="0.25">
      <c r="A93" s="18" t="s">
        <v>872</v>
      </c>
    </row>
    <row r="94" spans="1:12" ht="15" customHeight="1" x14ac:dyDescent="0.25">
      <c r="A94" s="19" t="s">
        <v>758</v>
      </c>
      <c r="B94" s="19" t="s">
        <v>759</v>
      </c>
      <c r="C94" s="19" t="s">
        <v>760</v>
      </c>
      <c r="D94" s="19" t="s">
        <v>761</v>
      </c>
      <c r="E94" s="19" t="s">
        <v>762</v>
      </c>
      <c r="F94" s="19" t="s">
        <v>763</v>
      </c>
      <c r="G94" s="19" t="s">
        <v>764</v>
      </c>
      <c r="H94" s="19" t="s">
        <v>46</v>
      </c>
      <c r="I94" s="19" t="s">
        <v>765</v>
      </c>
      <c r="J94" s="19" t="s">
        <v>762</v>
      </c>
      <c r="K94" s="19" t="s">
        <v>766</v>
      </c>
      <c r="L94" s="19" t="s">
        <v>767</v>
      </c>
    </row>
    <row r="95" spans="1:12" ht="15" customHeight="1" x14ac:dyDescent="0.25">
      <c r="A95" s="25" t="s">
        <v>451</v>
      </c>
      <c r="B95" s="25"/>
      <c r="C95" s="26">
        <v>44471</v>
      </c>
      <c r="D95" s="25" t="s">
        <v>768</v>
      </c>
      <c r="E95" s="27">
        <v>2021590193</v>
      </c>
      <c r="F95" s="25" t="s">
        <v>848</v>
      </c>
      <c r="G95" s="25">
        <v>800153993</v>
      </c>
      <c r="H95" s="25" t="s">
        <v>873</v>
      </c>
      <c r="I95" s="25" t="s">
        <v>771</v>
      </c>
      <c r="J95" s="28">
        <v>2021000013</v>
      </c>
      <c r="K95" s="29" t="s">
        <v>874</v>
      </c>
      <c r="L95" s="29" t="s">
        <v>773</v>
      </c>
    </row>
    <row r="96" spans="1:12" ht="15" customHeight="1" x14ac:dyDescent="0.25">
      <c r="A96" s="20" t="s">
        <v>451</v>
      </c>
      <c r="B96" s="20"/>
      <c r="C96" s="21">
        <v>44471</v>
      </c>
      <c r="D96" s="20" t="s">
        <v>768</v>
      </c>
      <c r="E96" s="22">
        <v>2021590194</v>
      </c>
      <c r="F96" s="20" t="s">
        <v>848</v>
      </c>
      <c r="G96" s="20">
        <v>800153993</v>
      </c>
      <c r="H96" s="20" t="s">
        <v>875</v>
      </c>
      <c r="I96" s="20" t="s">
        <v>771</v>
      </c>
      <c r="J96" s="23">
        <v>2021000013</v>
      </c>
      <c r="K96" s="24" t="s">
        <v>874</v>
      </c>
      <c r="L96" s="24" t="s">
        <v>773</v>
      </c>
    </row>
    <row r="97" spans="1:12" ht="15" customHeight="1" x14ac:dyDescent="0.25">
      <c r="A97" s="25" t="s">
        <v>451</v>
      </c>
      <c r="B97" s="25"/>
      <c r="C97" s="26">
        <v>44471</v>
      </c>
      <c r="D97" s="25" t="s">
        <v>768</v>
      </c>
      <c r="E97" s="27">
        <v>2021590195</v>
      </c>
      <c r="F97" s="25" t="s">
        <v>848</v>
      </c>
      <c r="G97" s="25">
        <v>800153993</v>
      </c>
      <c r="H97" s="25" t="s">
        <v>876</v>
      </c>
      <c r="I97" s="25" t="s">
        <v>771</v>
      </c>
      <c r="J97" s="28">
        <v>2021000013</v>
      </c>
      <c r="K97" s="29" t="s">
        <v>874</v>
      </c>
      <c r="L97" s="29" t="s">
        <v>773</v>
      </c>
    </row>
    <row r="98" spans="1:12" ht="15" customHeight="1" x14ac:dyDescent="0.25">
      <c r="A98" s="20" t="s">
        <v>451</v>
      </c>
      <c r="B98" s="20"/>
      <c r="C98" s="21">
        <v>44471</v>
      </c>
      <c r="D98" s="20" t="s">
        <v>768</v>
      </c>
      <c r="E98" s="22">
        <v>2021590196</v>
      </c>
      <c r="F98" s="20" t="s">
        <v>848</v>
      </c>
      <c r="G98" s="20">
        <v>800153993</v>
      </c>
      <c r="H98" s="20" t="s">
        <v>877</v>
      </c>
      <c r="I98" s="20" t="s">
        <v>771</v>
      </c>
      <c r="J98" s="23">
        <v>2021000013</v>
      </c>
      <c r="K98" s="24" t="s">
        <v>874</v>
      </c>
      <c r="L98" s="24" t="s">
        <v>773</v>
      </c>
    </row>
    <row r="99" spans="1:12" ht="15" customHeight="1" x14ac:dyDescent="0.25">
      <c r="A99" s="25" t="s">
        <v>451</v>
      </c>
      <c r="B99" s="25"/>
      <c r="C99" s="26">
        <v>44471</v>
      </c>
      <c r="D99" s="25" t="s">
        <v>768</v>
      </c>
      <c r="E99" s="27">
        <v>2021590197</v>
      </c>
      <c r="F99" s="25" t="s">
        <v>848</v>
      </c>
      <c r="G99" s="25">
        <v>800153993</v>
      </c>
      <c r="H99" s="25" t="s">
        <v>878</v>
      </c>
      <c r="I99" s="25" t="s">
        <v>771</v>
      </c>
      <c r="J99" s="28">
        <v>2021000013</v>
      </c>
      <c r="K99" s="29" t="s">
        <v>874</v>
      </c>
      <c r="L99" s="29" t="s">
        <v>773</v>
      </c>
    </row>
    <row r="100" spans="1:12" ht="15" customHeight="1" x14ac:dyDescent="0.25">
      <c r="A100" s="20" t="s">
        <v>451</v>
      </c>
      <c r="B100" s="20"/>
      <c r="C100" s="21">
        <v>44501</v>
      </c>
      <c r="D100" s="20" t="s">
        <v>768</v>
      </c>
      <c r="E100" s="22">
        <v>2021590212</v>
      </c>
      <c r="F100" s="20" t="s">
        <v>848</v>
      </c>
      <c r="G100" s="20">
        <v>800153993</v>
      </c>
      <c r="H100" s="20" t="s">
        <v>879</v>
      </c>
      <c r="I100" s="20" t="s">
        <v>771</v>
      </c>
      <c r="J100" s="23">
        <v>2021000013</v>
      </c>
      <c r="K100" s="24" t="s">
        <v>874</v>
      </c>
      <c r="L100" s="24" t="s">
        <v>773</v>
      </c>
    </row>
    <row r="101" spans="1:12" ht="15" customHeight="1" x14ac:dyDescent="0.25">
      <c r="A101" s="25" t="s">
        <v>451</v>
      </c>
      <c r="B101" s="25"/>
      <c r="C101" s="26">
        <v>44501</v>
      </c>
      <c r="D101" s="25" t="s">
        <v>768</v>
      </c>
      <c r="E101" s="27">
        <v>2021590218</v>
      </c>
      <c r="F101" s="25" t="s">
        <v>848</v>
      </c>
      <c r="G101" s="25">
        <v>800153993</v>
      </c>
      <c r="H101" s="25" t="s">
        <v>880</v>
      </c>
      <c r="I101" s="25" t="s">
        <v>771</v>
      </c>
      <c r="J101" s="28">
        <v>2021000013</v>
      </c>
      <c r="K101" s="29" t="s">
        <v>874</v>
      </c>
      <c r="L101" s="29" t="s">
        <v>773</v>
      </c>
    </row>
    <row r="102" spans="1:12" ht="15" customHeight="1" x14ac:dyDescent="0.25">
      <c r="A102" s="20" t="s">
        <v>451</v>
      </c>
      <c r="B102" s="20"/>
      <c r="C102" s="21">
        <v>44501</v>
      </c>
      <c r="D102" s="20" t="s">
        <v>768</v>
      </c>
      <c r="E102" s="22">
        <v>2021590219</v>
      </c>
      <c r="F102" s="20" t="s">
        <v>848</v>
      </c>
      <c r="G102" s="20">
        <v>800153993</v>
      </c>
      <c r="H102" s="20" t="s">
        <v>881</v>
      </c>
      <c r="I102" s="20" t="s">
        <v>771</v>
      </c>
      <c r="J102" s="23">
        <v>2021000013</v>
      </c>
      <c r="K102" s="24" t="s">
        <v>874</v>
      </c>
      <c r="L102" s="24" t="s">
        <v>773</v>
      </c>
    </row>
    <row r="103" spans="1:12" ht="15" customHeight="1" x14ac:dyDescent="0.25">
      <c r="A103" s="25" t="s">
        <v>451</v>
      </c>
      <c r="B103" s="25"/>
      <c r="C103" s="26">
        <v>44501</v>
      </c>
      <c r="D103" s="25" t="s">
        <v>768</v>
      </c>
      <c r="E103" s="27">
        <v>2021590220</v>
      </c>
      <c r="F103" s="25" t="s">
        <v>848</v>
      </c>
      <c r="G103" s="25">
        <v>800153993</v>
      </c>
      <c r="H103" s="25" t="s">
        <v>882</v>
      </c>
      <c r="I103" s="25" t="s">
        <v>771</v>
      </c>
      <c r="J103" s="28">
        <v>2021000013</v>
      </c>
      <c r="K103" s="29" t="s">
        <v>874</v>
      </c>
      <c r="L103" s="29" t="s">
        <v>773</v>
      </c>
    </row>
    <row r="104" spans="1:12" ht="15" customHeight="1" x14ac:dyDescent="0.25">
      <c r="A104" s="20" t="s">
        <v>451</v>
      </c>
      <c r="B104" s="20"/>
      <c r="C104" s="21">
        <v>44501</v>
      </c>
      <c r="D104" s="20" t="s">
        <v>768</v>
      </c>
      <c r="E104" s="22">
        <v>2021590221</v>
      </c>
      <c r="F104" s="20" t="s">
        <v>848</v>
      </c>
      <c r="G104" s="20">
        <v>800153993</v>
      </c>
      <c r="H104" s="20" t="s">
        <v>883</v>
      </c>
      <c r="I104" s="20" t="s">
        <v>771</v>
      </c>
      <c r="J104" s="23">
        <v>2021000013</v>
      </c>
      <c r="K104" s="24" t="s">
        <v>874</v>
      </c>
      <c r="L104" s="24" t="s">
        <v>773</v>
      </c>
    </row>
    <row r="105" spans="1:12" ht="15" customHeight="1" x14ac:dyDescent="0.25">
      <c r="A105" s="25" t="s">
        <v>451</v>
      </c>
      <c r="B105" s="25"/>
      <c r="C105" s="26">
        <v>44501</v>
      </c>
      <c r="D105" s="25" t="s">
        <v>768</v>
      </c>
      <c r="E105" s="27">
        <v>2021590222</v>
      </c>
      <c r="F105" s="25" t="s">
        <v>848</v>
      </c>
      <c r="G105" s="25">
        <v>800153993</v>
      </c>
      <c r="H105" s="25" t="s">
        <v>884</v>
      </c>
      <c r="I105" s="25" t="s">
        <v>771</v>
      </c>
      <c r="J105" s="28">
        <v>2021000013</v>
      </c>
      <c r="K105" s="29" t="s">
        <v>874</v>
      </c>
      <c r="L105" s="29" t="s">
        <v>773</v>
      </c>
    </row>
    <row r="106" spans="1:12" ht="15" customHeight="1" x14ac:dyDescent="0.25">
      <c r="A106" s="20" t="s">
        <v>451</v>
      </c>
      <c r="B106" s="20"/>
      <c r="C106" s="21">
        <v>44532</v>
      </c>
      <c r="D106" s="20" t="s">
        <v>768</v>
      </c>
      <c r="E106" s="22">
        <v>2021590234</v>
      </c>
      <c r="F106" s="20" t="s">
        <v>848</v>
      </c>
      <c r="G106" s="20">
        <v>800153993</v>
      </c>
      <c r="H106" s="20" t="s">
        <v>885</v>
      </c>
      <c r="I106" s="20" t="s">
        <v>771</v>
      </c>
      <c r="J106" s="23">
        <v>2021000013</v>
      </c>
      <c r="K106" s="24" t="s">
        <v>874</v>
      </c>
      <c r="L106" s="24" t="s">
        <v>773</v>
      </c>
    </row>
    <row r="107" spans="1:12" ht="15" customHeight="1" x14ac:dyDescent="0.25">
      <c r="A107" s="25" t="s">
        <v>451</v>
      </c>
      <c r="B107" s="25"/>
      <c r="C107" s="26">
        <v>44532</v>
      </c>
      <c r="D107" s="25" t="s">
        <v>768</v>
      </c>
      <c r="E107" s="27">
        <v>2021590235</v>
      </c>
      <c r="F107" s="25" t="s">
        <v>848</v>
      </c>
      <c r="G107" s="25">
        <v>800153993</v>
      </c>
      <c r="H107" s="25" t="s">
        <v>886</v>
      </c>
      <c r="I107" s="25" t="s">
        <v>771</v>
      </c>
      <c r="J107" s="28">
        <v>2021000013</v>
      </c>
      <c r="K107" s="29" t="s">
        <v>874</v>
      </c>
      <c r="L107" s="29" t="s">
        <v>773</v>
      </c>
    </row>
    <row r="108" spans="1:12" ht="15" customHeight="1" x14ac:dyDescent="0.25">
      <c r="A108" s="20" t="s">
        <v>451</v>
      </c>
      <c r="B108" s="20"/>
      <c r="C108" s="21">
        <v>44532</v>
      </c>
      <c r="D108" s="20" t="s">
        <v>768</v>
      </c>
      <c r="E108" s="22">
        <v>2021590236</v>
      </c>
      <c r="F108" s="20" t="s">
        <v>848</v>
      </c>
      <c r="G108" s="20">
        <v>800153993</v>
      </c>
      <c r="H108" s="20" t="s">
        <v>887</v>
      </c>
      <c r="I108" s="20" t="s">
        <v>771</v>
      </c>
      <c r="J108" s="23">
        <v>2021000013</v>
      </c>
      <c r="K108" s="24" t="s">
        <v>874</v>
      </c>
      <c r="L108" s="24" t="s">
        <v>773</v>
      </c>
    </row>
    <row r="109" spans="1:12" ht="15" customHeight="1" x14ac:dyDescent="0.25">
      <c r="A109" s="25" t="s">
        <v>451</v>
      </c>
      <c r="B109" s="25"/>
      <c r="C109" s="26">
        <v>44532</v>
      </c>
      <c r="D109" s="25" t="s">
        <v>768</v>
      </c>
      <c r="E109" s="27">
        <v>2021590237</v>
      </c>
      <c r="F109" s="25" t="s">
        <v>848</v>
      </c>
      <c r="G109" s="25">
        <v>800153993</v>
      </c>
      <c r="H109" s="25" t="s">
        <v>888</v>
      </c>
      <c r="I109" s="25" t="s">
        <v>771</v>
      </c>
      <c r="J109" s="28">
        <v>2021000013</v>
      </c>
      <c r="K109" s="29" t="s">
        <v>874</v>
      </c>
      <c r="L109" s="29" t="s">
        <v>773</v>
      </c>
    </row>
    <row r="110" spans="1:12" ht="15" customHeight="1" x14ac:dyDescent="0.25">
      <c r="A110" s="20" t="s">
        <v>451</v>
      </c>
      <c r="B110" s="20"/>
      <c r="C110" s="21">
        <v>44532</v>
      </c>
      <c r="D110" s="20" t="s">
        <v>768</v>
      </c>
      <c r="E110" s="22">
        <v>2021590238</v>
      </c>
      <c r="F110" s="20" t="s">
        <v>848</v>
      </c>
      <c r="G110" s="20">
        <v>800153993</v>
      </c>
      <c r="H110" s="20" t="s">
        <v>889</v>
      </c>
      <c r="I110" s="20" t="s">
        <v>771</v>
      </c>
      <c r="J110" s="23">
        <v>2021000013</v>
      </c>
      <c r="K110" s="24" t="s">
        <v>874</v>
      </c>
      <c r="L110" s="24" t="s">
        <v>773</v>
      </c>
    </row>
    <row r="111" spans="1:12" ht="15" customHeight="1" x14ac:dyDescent="0.25">
      <c r="A111" s="25" t="s">
        <v>451</v>
      </c>
      <c r="B111" s="25"/>
      <c r="C111" s="26">
        <v>44532</v>
      </c>
      <c r="D111" s="25" t="s">
        <v>768</v>
      </c>
      <c r="E111" s="27">
        <v>2021590239</v>
      </c>
      <c r="F111" s="25" t="s">
        <v>848</v>
      </c>
      <c r="G111" s="25">
        <v>800153993</v>
      </c>
      <c r="H111" s="25" t="s">
        <v>890</v>
      </c>
      <c r="I111" s="25" t="s">
        <v>771</v>
      </c>
      <c r="J111" s="28">
        <v>2021000013</v>
      </c>
      <c r="K111" s="29" t="s">
        <v>874</v>
      </c>
      <c r="L111" s="29" t="s">
        <v>773</v>
      </c>
    </row>
    <row r="112" spans="1:12" ht="15" customHeight="1" x14ac:dyDescent="0.25">
      <c r="A112" s="25" t="s">
        <v>459</v>
      </c>
      <c r="B112" s="25"/>
      <c r="C112" s="26">
        <v>44495</v>
      </c>
      <c r="D112" s="25" t="s">
        <v>768</v>
      </c>
      <c r="E112" s="27">
        <v>2021590207</v>
      </c>
      <c r="F112" s="25" t="s">
        <v>845</v>
      </c>
      <c r="G112" s="25">
        <v>830122566</v>
      </c>
      <c r="H112" s="25" t="s">
        <v>891</v>
      </c>
      <c r="I112" s="25" t="s">
        <v>771</v>
      </c>
      <c r="J112" s="28">
        <v>2021000014</v>
      </c>
      <c r="K112" s="29" t="s">
        <v>892</v>
      </c>
      <c r="L112" s="29" t="s">
        <v>773</v>
      </c>
    </row>
    <row r="113" spans="1:12" ht="15" customHeight="1" x14ac:dyDescent="0.25">
      <c r="A113" s="20" t="s">
        <v>459</v>
      </c>
      <c r="B113" s="20"/>
      <c r="C113" s="21">
        <v>44502</v>
      </c>
      <c r="D113" s="20" t="s">
        <v>768</v>
      </c>
      <c r="E113" s="22">
        <v>2021590210</v>
      </c>
      <c r="F113" s="20" t="s">
        <v>893</v>
      </c>
      <c r="G113" s="20">
        <v>901028579</v>
      </c>
      <c r="H113" s="20" t="s">
        <v>894</v>
      </c>
      <c r="I113" s="20" t="s">
        <v>771</v>
      </c>
      <c r="J113" s="23">
        <v>2021000575</v>
      </c>
      <c r="K113" s="24" t="s">
        <v>895</v>
      </c>
      <c r="L113" s="24" t="s">
        <v>773</v>
      </c>
    </row>
    <row r="114" spans="1:12" ht="15" customHeight="1" x14ac:dyDescent="0.25">
      <c r="A114" s="25" t="s">
        <v>459</v>
      </c>
      <c r="B114" s="25"/>
      <c r="C114" s="26">
        <v>44526</v>
      </c>
      <c r="D114" s="25" t="s">
        <v>768</v>
      </c>
      <c r="E114" s="27">
        <v>2021590230</v>
      </c>
      <c r="F114" s="25" t="s">
        <v>893</v>
      </c>
      <c r="G114" s="25">
        <v>901028579</v>
      </c>
      <c r="H114" s="25" t="s">
        <v>896</v>
      </c>
      <c r="I114" s="25" t="s">
        <v>771</v>
      </c>
      <c r="J114" s="28">
        <v>2021000575</v>
      </c>
      <c r="K114" s="29" t="s">
        <v>895</v>
      </c>
      <c r="L114" s="29" t="s">
        <v>773</v>
      </c>
    </row>
    <row r="115" spans="1:12" ht="15" customHeight="1" x14ac:dyDescent="0.25">
      <c r="A115" s="20" t="s">
        <v>459</v>
      </c>
      <c r="B115" s="20"/>
      <c r="C115" s="21">
        <v>44556</v>
      </c>
      <c r="D115" s="20" t="s">
        <v>768</v>
      </c>
      <c r="E115" s="22">
        <v>2021590265</v>
      </c>
      <c r="F115" s="20" t="s">
        <v>845</v>
      </c>
      <c r="G115" s="20">
        <v>830122566</v>
      </c>
      <c r="H115" s="20" t="s">
        <v>891</v>
      </c>
      <c r="I115" s="20" t="s">
        <v>771</v>
      </c>
      <c r="J115" s="23">
        <v>2021000014</v>
      </c>
      <c r="K115" s="24" t="s">
        <v>897</v>
      </c>
      <c r="L115" s="24" t="s">
        <v>773</v>
      </c>
    </row>
    <row r="116" spans="1:12" ht="15" customHeight="1" x14ac:dyDescent="0.25">
      <c r="A116" s="25" t="s">
        <v>459</v>
      </c>
      <c r="B116" s="25"/>
      <c r="C116" s="26">
        <v>44559</v>
      </c>
      <c r="D116" s="25" t="s">
        <v>768</v>
      </c>
      <c r="E116" s="27">
        <v>2021590271</v>
      </c>
      <c r="F116" s="25" t="s">
        <v>893</v>
      </c>
      <c r="G116" s="25">
        <v>901028579</v>
      </c>
      <c r="H116" s="25" t="s">
        <v>898</v>
      </c>
      <c r="I116" s="25" t="s">
        <v>771</v>
      </c>
      <c r="J116" s="28">
        <v>2021000575</v>
      </c>
      <c r="K116" s="29" t="s">
        <v>895</v>
      </c>
      <c r="L116" s="29" t="s">
        <v>773</v>
      </c>
    </row>
    <row r="117" spans="1:12" ht="15" customHeight="1" x14ac:dyDescent="0.25">
      <c r="A117" s="516"/>
      <c r="B117" s="516"/>
      <c r="C117" s="516"/>
      <c r="D117" s="516"/>
      <c r="E117" s="516"/>
      <c r="F117" s="516"/>
      <c r="G117" s="516"/>
      <c r="H117" s="516"/>
      <c r="I117" s="516"/>
      <c r="J117" s="30" t="s">
        <v>779</v>
      </c>
      <c r="K117" s="31">
        <v>1545198</v>
      </c>
      <c r="L117" s="30" t="s">
        <v>773</v>
      </c>
    </row>
    <row r="119" spans="1:12" ht="15" customHeight="1" x14ac:dyDescent="0.25">
      <c r="B119" t="s">
        <v>801</v>
      </c>
      <c r="D119" s="13">
        <f>+K117</f>
        <v>1545198</v>
      </c>
    </row>
    <row r="120" spans="1:12" ht="15" customHeight="1" x14ac:dyDescent="0.25">
      <c r="B120" t="s">
        <v>802</v>
      </c>
      <c r="D120" s="13">
        <f>+K91</f>
        <v>3499923.61</v>
      </c>
    </row>
    <row r="122" spans="1:12" ht="18.75" customHeight="1" x14ac:dyDescent="0.3">
      <c r="A122" s="17" t="s">
        <v>756</v>
      </c>
    </row>
    <row r="123" spans="1:12" ht="15.75" customHeight="1" x14ac:dyDescent="0.25">
      <c r="A123" s="18" t="s">
        <v>899</v>
      </c>
    </row>
    <row r="124" spans="1:12" ht="15" customHeight="1" x14ac:dyDescent="0.25">
      <c r="A124" s="19" t="s">
        <v>758</v>
      </c>
      <c r="B124" s="19" t="s">
        <v>759</v>
      </c>
      <c r="C124" s="19" t="s">
        <v>760</v>
      </c>
      <c r="D124" s="19" t="s">
        <v>761</v>
      </c>
      <c r="E124" s="19" t="s">
        <v>762</v>
      </c>
      <c r="F124" s="19" t="s">
        <v>763</v>
      </c>
      <c r="G124" s="19" t="s">
        <v>764</v>
      </c>
      <c r="H124" s="19" t="s">
        <v>46</v>
      </c>
      <c r="I124" s="19" t="s">
        <v>765</v>
      </c>
      <c r="J124" s="19" t="s">
        <v>762</v>
      </c>
      <c r="K124" s="19" t="s">
        <v>766</v>
      </c>
      <c r="L124" s="19" t="s">
        <v>767</v>
      </c>
    </row>
    <row r="125" spans="1:12" ht="15" customHeight="1" x14ac:dyDescent="0.25">
      <c r="A125" s="25" t="s">
        <v>343</v>
      </c>
      <c r="B125" s="25"/>
      <c r="C125" s="26">
        <v>44526</v>
      </c>
      <c r="D125" s="25" t="s">
        <v>768</v>
      </c>
      <c r="E125" s="27">
        <v>2021000571</v>
      </c>
      <c r="F125" s="25" t="s">
        <v>900</v>
      </c>
      <c r="G125" s="25">
        <v>814003050</v>
      </c>
      <c r="H125" s="25" t="s">
        <v>901</v>
      </c>
      <c r="I125" s="25" t="s">
        <v>771</v>
      </c>
      <c r="J125" s="28">
        <v>2021001632</v>
      </c>
      <c r="K125" s="29" t="s">
        <v>902</v>
      </c>
      <c r="L125" s="29" t="s">
        <v>773</v>
      </c>
    </row>
    <row r="126" spans="1:12" ht="15" customHeight="1" x14ac:dyDescent="0.25">
      <c r="A126" s="20" t="s">
        <v>343</v>
      </c>
      <c r="B126" s="20"/>
      <c r="C126" s="21">
        <v>44526</v>
      </c>
      <c r="D126" s="20" t="s">
        <v>768</v>
      </c>
      <c r="E126" s="22">
        <v>2021000571</v>
      </c>
      <c r="F126" s="20" t="s">
        <v>900</v>
      </c>
      <c r="G126" s="20">
        <v>814003050</v>
      </c>
      <c r="H126" s="20" t="s">
        <v>901</v>
      </c>
      <c r="I126" s="20" t="s">
        <v>771</v>
      </c>
      <c r="J126" s="23">
        <v>2021000611</v>
      </c>
      <c r="K126" s="24" t="s">
        <v>903</v>
      </c>
      <c r="L126" s="24" t="s">
        <v>773</v>
      </c>
    </row>
    <row r="127" spans="1:12" ht="15" customHeight="1" x14ac:dyDescent="0.25">
      <c r="A127" s="25" t="s">
        <v>343</v>
      </c>
      <c r="B127" s="25"/>
      <c r="C127" s="26">
        <v>44526</v>
      </c>
      <c r="D127" s="25" t="s">
        <v>768</v>
      </c>
      <c r="E127" s="27">
        <v>2021000572</v>
      </c>
      <c r="F127" s="25" t="s">
        <v>900</v>
      </c>
      <c r="G127" s="25">
        <v>814003050</v>
      </c>
      <c r="H127" s="25" t="s">
        <v>904</v>
      </c>
      <c r="I127" s="25" t="s">
        <v>771</v>
      </c>
      <c r="J127" s="28">
        <v>2021001632</v>
      </c>
      <c r="K127" s="29" t="s">
        <v>905</v>
      </c>
      <c r="L127" s="29" t="s">
        <v>773</v>
      </c>
    </row>
    <row r="128" spans="1:12" ht="15" customHeight="1" x14ac:dyDescent="0.25">
      <c r="A128" s="20" t="s">
        <v>343</v>
      </c>
      <c r="B128" s="20"/>
      <c r="C128" s="21">
        <v>44530</v>
      </c>
      <c r="D128" s="20" t="s">
        <v>768</v>
      </c>
      <c r="E128" s="22">
        <v>2021000593</v>
      </c>
      <c r="F128" s="20" t="s">
        <v>900</v>
      </c>
      <c r="G128" s="20">
        <v>814003050</v>
      </c>
      <c r="H128" s="20" t="s">
        <v>906</v>
      </c>
      <c r="I128" s="20" t="s">
        <v>771</v>
      </c>
      <c r="J128" s="23">
        <v>2021001632</v>
      </c>
      <c r="K128" s="24" t="s">
        <v>907</v>
      </c>
      <c r="L128" s="24" t="s">
        <v>773</v>
      </c>
    </row>
    <row r="129" spans="1:12" ht="15" customHeight="1" x14ac:dyDescent="0.25">
      <c r="A129" s="25" t="s">
        <v>343</v>
      </c>
      <c r="B129" s="25"/>
      <c r="C129" s="26">
        <v>44540</v>
      </c>
      <c r="D129" s="25" t="s">
        <v>768</v>
      </c>
      <c r="E129" s="27">
        <v>2021000614</v>
      </c>
      <c r="F129" s="25" t="s">
        <v>900</v>
      </c>
      <c r="G129" s="25">
        <v>814003050</v>
      </c>
      <c r="H129" s="25" t="s">
        <v>908</v>
      </c>
      <c r="I129" s="25" t="s">
        <v>771</v>
      </c>
      <c r="J129" s="28">
        <v>2021001632</v>
      </c>
      <c r="K129" s="29" t="s">
        <v>909</v>
      </c>
      <c r="L129" s="29" t="s">
        <v>773</v>
      </c>
    </row>
    <row r="130" spans="1:12" ht="15" customHeight="1" x14ac:dyDescent="0.25">
      <c r="A130" s="20" t="s">
        <v>343</v>
      </c>
      <c r="B130" s="20"/>
      <c r="C130" s="21">
        <v>44549</v>
      </c>
      <c r="D130" s="20" t="s">
        <v>768</v>
      </c>
      <c r="E130" s="22">
        <v>2021000632</v>
      </c>
      <c r="F130" s="20" t="s">
        <v>900</v>
      </c>
      <c r="G130" s="20">
        <v>814003050</v>
      </c>
      <c r="H130" s="20" t="s">
        <v>910</v>
      </c>
      <c r="I130" s="20" t="s">
        <v>771</v>
      </c>
      <c r="J130" s="23">
        <v>2021001632</v>
      </c>
      <c r="K130" s="24" t="s">
        <v>911</v>
      </c>
      <c r="L130" s="24" t="s">
        <v>773</v>
      </c>
    </row>
    <row r="131" spans="1:12" ht="15" customHeight="1" x14ac:dyDescent="0.25">
      <c r="A131" s="25" t="s">
        <v>343</v>
      </c>
      <c r="B131" s="25"/>
      <c r="C131" s="26">
        <v>44497</v>
      </c>
      <c r="D131" s="25" t="s">
        <v>768</v>
      </c>
      <c r="E131" s="27">
        <v>2021500808</v>
      </c>
      <c r="F131" s="25" t="s">
        <v>900</v>
      </c>
      <c r="G131" s="25">
        <v>814003050</v>
      </c>
      <c r="H131" s="25" t="s">
        <v>912</v>
      </c>
      <c r="I131" s="25" t="s">
        <v>771</v>
      </c>
      <c r="J131" s="28">
        <v>2021000611</v>
      </c>
      <c r="K131" s="29" t="s">
        <v>913</v>
      </c>
      <c r="L131" s="29" t="s">
        <v>773</v>
      </c>
    </row>
    <row r="132" spans="1:12" ht="15" customHeight="1" x14ac:dyDescent="0.25">
      <c r="A132" s="516"/>
      <c r="B132" s="516"/>
      <c r="C132" s="516"/>
      <c r="D132" s="516"/>
      <c r="E132" s="516"/>
      <c r="F132" s="516"/>
      <c r="G132" s="516"/>
      <c r="H132" s="516"/>
      <c r="I132" s="516"/>
      <c r="J132" s="30" t="s">
        <v>779</v>
      </c>
      <c r="K132" s="31">
        <v>17939360</v>
      </c>
      <c r="L132" s="30" t="s">
        <v>773</v>
      </c>
    </row>
    <row r="133" spans="1:12" ht="15.75" customHeight="1" x14ac:dyDescent="0.25">
      <c r="A133" s="18" t="s">
        <v>914</v>
      </c>
      <c r="B133" s="30"/>
      <c r="C133" s="30"/>
      <c r="D133" s="30"/>
      <c r="E133" s="30"/>
      <c r="F133" s="30"/>
      <c r="G133" s="30"/>
      <c r="H133" s="30"/>
      <c r="I133" s="30"/>
      <c r="J133" s="30"/>
      <c r="K133" s="30"/>
      <c r="L133" s="30"/>
    </row>
    <row r="134" spans="1:12" ht="15" customHeight="1" x14ac:dyDescent="0.25">
      <c r="A134" s="19" t="s">
        <v>758</v>
      </c>
      <c r="B134" s="19" t="s">
        <v>759</v>
      </c>
      <c r="C134" s="19" t="s">
        <v>760</v>
      </c>
      <c r="D134" s="19" t="s">
        <v>761</v>
      </c>
      <c r="E134" s="19" t="s">
        <v>762</v>
      </c>
      <c r="F134" s="19" t="s">
        <v>763</v>
      </c>
      <c r="G134" s="19" t="s">
        <v>764</v>
      </c>
      <c r="H134" s="19" t="s">
        <v>46</v>
      </c>
      <c r="I134" s="19" t="s">
        <v>765</v>
      </c>
      <c r="J134" s="19" t="s">
        <v>762</v>
      </c>
      <c r="K134" s="19" t="s">
        <v>766</v>
      </c>
      <c r="L134" s="19" t="s">
        <v>767</v>
      </c>
    </row>
    <row r="135" spans="1:12" ht="15" customHeight="1" x14ac:dyDescent="0.25">
      <c r="A135" s="25" t="s">
        <v>668</v>
      </c>
      <c r="B135" s="25"/>
      <c r="C135" s="26">
        <v>44637</v>
      </c>
      <c r="D135" s="25" t="s">
        <v>768</v>
      </c>
      <c r="E135" s="27">
        <v>2022000078</v>
      </c>
      <c r="F135" s="25" t="s">
        <v>900</v>
      </c>
      <c r="G135" s="25">
        <v>814003050</v>
      </c>
      <c r="H135" s="25" t="s">
        <v>915</v>
      </c>
      <c r="I135" s="25" t="s">
        <v>771</v>
      </c>
      <c r="J135" s="28">
        <v>2022000197</v>
      </c>
      <c r="K135" s="29" t="s">
        <v>916</v>
      </c>
      <c r="L135" s="29" t="s">
        <v>773</v>
      </c>
    </row>
    <row r="136" spans="1:12" ht="15" customHeight="1" x14ac:dyDescent="0.25">
      <c r="A136" s="20" t="s">
        <v>668</v>
      </c>
      <c r="B136" s="20"/>
      <c r="C136" s="21">
        <v>44646</v>
      </c>
      <c r="D136" s="20" t="s">
        <v>768</v>
      </c>
      <c r="E136" s="22">
        <v>2022000100</v>
      </c>
      <c r="F136" s="20" t="s">
        <v>900</v>
      </c>
      <c r="G136" s="20">
        <v>814003050</v>
      </c>
      <c r="H136" s="20" t="s">
        <v>917</v>
      </c>
      <c r="I136" s="20" t="s">
        <v>771</v>
      </c>
      <c r="J136" s="23">
        <v>2022000197</v>
      </c>
      <c r="K136" s="24" t="s">
        <v>918</v>
      </c>
      <c r="L136" s="24" t="s">
        <v>773</v>
      </c>
    </row>
    <row r="137" spans="1:12" ht="15" customHeight="1" x14ac:dyDescent="0.25">
      <c r="A137" s="516"/>
      <c r="B137" s="516"/>
      <c r="C137" s="516"/>
      <c r="D137" s="516"/>
      <c r="E137" s="516"/>
      <c r="F137" s="516"/>
      <c r="G137" s="516"/>
      <c r="H137" s="516"/>
      <c r="I137" s="516"/>
      <c r="J137" s="30" t="s">
        <v>779</v>
      </c>
      <c r="K137" s="31">
        <v>1887517</v>
      </c>
      <c r="L137" s="30" t="s">
        <v>773</v>
      </c>
    </row>
    <row r="139" spans="1:12" ht="18.75" customHeight="1" x14ac:dyDescent="0.3">
      <c r="A139" s="17" t="s">
        <v>787</v>
      </c>
    </row>
    <row r="140" spans="1:12" ht="15.75" customHeight="1" x14ac:dyDescent="0.25">
      <c r="A140" s="18" t="s">
        <v>914</v>
      </c>
    </row>
    <row r="141" spans="1:12" ht="15" customHeight="1" x14ac:dyDescent="0.25">
      <c r="A141" s="19" t="s">
        <v>758</v>
      </c>
      <c r="B141" s="19" t="s">
        <v>759</v>
      </c>
      <c r="C141" s="19" t="s">
        <v>760</v>
      </c>
      <c r="D141" s="19" t="s">
        <v>761</v>
      </c>
      <c r="E141" s="19" t="s">
        <v>762</v>
      </c>
      <c r="F141" s="19" t="s">
        <v>763</v>
      </c>
      <c r="G141" s="19" t="s">
        <v>764</v>
      </c>
      <c r="H141" s="19" t="s">
        <v>46</v>
      </c>
      <c r="I141" s="19" t="s">
        <v>765</v>
      </c>
      <c r="J141" s="19" t="s">
        <v>762</v>
      </c>
      <c r="K141" s="19" t="s">
        <v>766</v>
      </c>
      <c r="L141" s="19" t="s">
        <v>767</v>
      </c>
    </row>
    <row r="142" spans="1:12" ht="15" customHeight="1" x14ac:dyDescent="0.25">
      <c r="A142" s="25" t="s">
        <v>669</v>
      </c>
      <c r="B142" s="25"/>
      <c r="C142" s="26">
        <v>44646</v>
      </c>
      <c r="D142" s="25" t="s">
        <v>768</v>
      </c>
      <c r="E142" s="27">
        <v>2022500581</v>
      </c>
      <c r="F142" s="25" t="s">
        <v>900</v>
      </c>
      <c r="G142" s="25">
        <v>814003050</v>
      </c>
      <c r="H142" s="25" t="s">
        <v>919</v>
      </c>
      <c r="I142" s="25" t="s">
        <v>771</v>
      </c>
      <c r="J142" s="28">
        <v>2022000197</v>
      </c>
      <c r="K142" s="29" t="s">
        <v>920</v>
      </c>
      <c r="L142" s="29" t="s">
        <v>773</v>
      </c>
    </row>
    <row r="143" spans="1:12" ht="15" customHeight="1" x14ac:dyDescent="0.25">
      <c r="A143" s="516"/>
      <c r="B143" s="516"/>
      <c r="C143" s="516"/>
      <c r="D143" s="516"/>
      <c r="E143" s="516"/>
      <c r="F143" s="516"/>
      <c r="G143" s="516"/>
      <c r="H143" s="516"/>
      <c r="I143" s="516"/>
      <c r="J143" s="30" t="s">
        <v>779</v>
      </c>
      <c r="K143" s="31">
        <v>642400</v>
      </c>
      <c r="L143" s="30" t="s">
        <v>773</v>
      </c>
    </row>
    <row r="144" spans="1:12" ht="15.75" customHeight="1" x14ac:dyDescent="0.25">
      <c r="A144" s="18" t="s">
        <v>899</v>
      </c>
      <c r="B144" s="30"/>
      <c r="C144" s="30"/>
      <c r="D144" s="30"/>
      <c r="E144" s="30"/>
      <c r="F144" s="30"/>
      <c r="G144" s="30"/>
      <c r="H144" s="30"/>
      <c r="I144" s="30"/>
      <c r="J144" s="30"/>
      <c r="K144" s="30"/>
      <c r="L144" s="30"/>
    </row>
    <row r="145" spans="1:12" ht="15" customHeight="1" x14ac:dyDescent="0.25">
      <c r="A145" s="19" t="s">
        <v>758</v>
      </c>
      <c r="B145" s="19" t="s">
        <v>759</v>
      </c>
      <c r="C145" s="19" t="s">
        <v>760</v>
      </c>
      <c r="D145" s="19" t="s">
        <v>761</v>
      </c>
      <c r="E145" s="19" t="s">
        <v>762</v>
      </c>
      <c r="F145" s="19" t="s">
        <v>763</v>
      </c>
      <c r="G145" s="19" t="s">
        <v>764</v>
      </c>
      <c r="H145" s="19" t="s">
        <v>46</v>
      </c>
      <c r="I145" s="19" t="s">
        <v>765</v>
      </c>
      <c r="J145" s="19" t="s">
        <v>762</v>
      </c>
      <c r="K145" s="19" t="s">
        <v>766</v>
      </c>
      <c r="L145" s="19" t="s">
        <v>767</v>
      </c>
    </row>
    <row r="146" spans="1:12" ht="15" customHeight="1" x14ac:dyDescent="0.25">
      <c r="A146" s="25" t="s">
        <v>347</v>
      </c>
      <c r="B146" s="25"/>
      <c r="C146" s="26">
        <v>44476</v>
      </c>
      <c r="D146" s="25" t="s">
        <v>768</v>
      </c>
      <c r="E146" s="27">
        <v>2021500797</v>
      </c>
      <c r="F146" s="25" t="s">
        <v>900</v>
      </c>
      <c r="G146" s="25">
        <v>814003050</v>
      </c>
      <c r="H146" s="25" t="s">
        <v>921</v>
      </c>
      <c r="I146" s="25" t="s">
        <v>771</v>
      </c>
      <c r="J146" s="28">
        <v>2021000611</v>
      </c>
      <c r="K146" s="29" t="s">
        <v>922</v>
      </c>
      <c r="L146" s="29" t="s">
        <v>773</v>
      </c>
    </row>
    <row r="147" spans="1:12" ht="15" customHeight="1" x14ac:dyDescent="0.25">
      <c r="A147" s="20" t="s">
        <v>347</v>
      </c>
      <c r="B147" s="20"/>
      <c r="C147" s="21">
        <v>44497</v>
      </c>
      <c r="D147" s="20" t="s">
        <v>768</v>
      </c>
      <c r="E147" s="22">
        <v>2021500808</v>
      </c>
      <c r="F147" s="20" t="s">
        <v>900</v>
      </c>
      <c r="G147" s="20">
        <v>814003050</v>
      </c>
      <c r="H147" s="20" t="s">
        <v>912</v>
      </c>
      <c r="I147" s="20" t="s">
        <v>771</v>
      </c>
      <c r="J147" s="23">
        <v>2021000611</v>
      </c>
      <c r="K147" s="24" t="s">
        <v>923</v>
      </c>
      <c r="L147" s="24" t="s">
        <v>773</v>
      </c>
    </row>
    <row r="148" spans="1:12" ht="15" customHeight="1" x14ac:dyDescent="0.25">
      <c r="A148" s="25" t="s">
        <v>347</v>
      </c>
      <c r="B148" s="25"/>
      <c r="C148" s="26">
        <v>44526</v>
      </c>
      <c r="D148" s="25" t="s">
        <v>768</v>
      </c>
      <c r="E148" s="27">
        <v>2021500824</v>
      </c>
      <c r="F148" s="25" t="s">
        <v>900</v>
      </c>
      <c r="G148" s="25">
        <v>814003050</v>
      </c>
      <c r="H148" s="25" t="s">
        <v>924</v>
      </c>
      <c r="I148" s="25" t="s">
        <v>771</v>
      </c>
      <c r="J148" s="28">
        <v>2021001632</v>
      </c>
      <c r="K148" s="29" t="s">
        <v>925</v>
      </c>
      <c r="L148" s="29" t="s">
        <v>773</v>
      </c>
    </row>
    <row r="149" spans="1:12" ht="15" customHeight="1" x14ac:dyDescent="0.25">
      <c r="A149" s="20" t="s">
        <v>347</v>
      </c>
      <c r="B149" s="20"/>
      <c r="C149" s="21">
        <v>44530</v>
      </c>
      <c r="D149" s="20" t="s">
        <v>768</v>
      </c>
      <c r="E149" s="22">
        <v>2021500832</v>
      </c>
      <c r="F149" s="20" t="s">
        <v>900</v>
      </c>
      <c r="G149" s="20">
        <v>814003050</v>
      </c>
      <c r="H149" s="20" t="s">
        <v>926</v>
      </c>
      <c r="I149" s="20" t="s">
        <v>771</v>
      </c>
      <c r="J149" s="23">
        <v>2021001632</v>
      </c>
      <c r="K149" s="24" t="s">
        <v>927</v>
      </c>
      <c r="L149" s="24" t="s">
        <v>773</v>
      </c>
    </row>
    <row r="150" spans="1:12" ht="15" customHeight="1" x14ac:dyDescent="0.25">
      <c r="A150" s="25" t="s">
        <v>347</v>
      </c>
      <c r="B150" s="25"/>
      <c r="C150" s="26">
        <v>44545</v>
      </c>
      <c r="D150" s="25" t="s">
        <v>768</v>
      </c>
      <c r="E150" s="27">
        <v>2021500843</v>
      </c>
      <c r="F150" s="25" t="s">
        <v>900</v>
      </c>
      <c r="G150" s="25">
        <v>814003050</v>
      </c>
      <c r="H150" s="25" t="s">
        <v>928</v>
      </c>
      <c r="I150" s="25" t="s">
        <v>771</v>
      </c>
      <c r="J150" s="28">
        <v>2021001632</v>
      </c>
      <c r="K150" s="29" t="s">
        <v>929</v>
      </c>
      <c r="L150" s="29" t="s">
        <v>773</v>
      </c>
    </row>
    <row r="151" spans="1:12" ht="15" customHeight="1" x14ac:dyDescent="0.25">
      <c r="A151" s="20" t="s">
        <v>347</v>
      </c>
      <c r="B151" s="20"/>
      <c r="C151" s="21">
        <v>44559</v>
      </c>
      <c r="D151" s="20" t="s">
        <v>768</v>
      </c>
      <c r="E151" s="22">
        <v>2021500850</v>
      </c>
      <c r="F151" s="20" t="s">
        <v>900</v>
      </c>
      <c r="G151" s="20">
        <v>814003050</v>
      </c>
      <c r="H151" s="20" t="s">
        <v>930</v>
      </c>
      <c r="I151" s="20" t="s">
        <v>771</v>
      </c>
      <c r="J151" s="23">
        <v>2021001632</v>
      </c>
      <c r="K151" s="24" t="s">
        <v>931</v>
      </c>
      <c r="L151" s="24" t="s">
        <v>773</v>
      </c>
    </row>
    <row r="152" spans="1:12" ht="15" customHeight="1" x14ac:dyDescent="0.25">
      <c r="A152" s="516"/>
      <c r="B152" s="516"/>
      <c r="C152" s="516"/>
      <c r="D152" s="516"/>
      <c r="E152" s="516"/>
      <c r="F152" s="516"/>
      <c r="G152" s="516"/>
      <c r="H152" s="516"/>
      <c r="I152" s="516"/>
      <c r="J152" s="30" t="s">
        <v>779</v>
      </c>
      <c r="K152" s="31">
        <v>5975650</v>
      </c>
      <c r="L152" s="30" t="s">
        <v>773</v>
      </c>
    </row>
    <row r="154" spans="1:12" ht="15" customHeight="1" x14ac:dyDescent="0.25">
      <c r="B154" t="s">
        <v>801</v>
      </c>
      <c r="D154" s="13">
        <f>+K132+K152</f>
        <v>23915010</v>
      </c>
    </row>
    <row r="155" spans="1:12" ht="15" customHeight="1" x14ac:dyDescent="0.25">
      <c r="B155" t="s">
        <v>802</v>
      </c>
      <c r="D155" s="13">
        <f>+K137+K143</f>
        <v>2529917</v>
      </c>
    </row>
    <row r="157" spans="1:12" ht="18.75" customHeight="1" x14ac:dyDescent="0.3">
      <c r="A157" s="17" t="s">
        <v>932</v>
      </c>
    </row>
    <row r="158" spans="1:12" ht="15.75" customHeight="1" x14ac:dyDescent="0.25">
      <c r="A158" s="18" t="s">
        <v>933</v>
      </c>
    </row>
    <row r="159" spans="1:12" ht="15" customHeight="1" x14ac:dyDescent="0.25">
      <c r="A159" s="19" t="s">
        <v>758</v>
      </c>
      <c r="B159" s="19" t="s">
        <v>759</v>
      </c>
      <c r="C159" s="19" t="s">
        <v>760</v>
      </c>
      <c r="D159" s="19" t="s">
        <v>761</v>
      </c>
      <c r="E159" s="19" t="s">
        <v>762</v>
      </c>
      <c r="F159" s="19" t="s">
        <v>763</v>
      </c>
      <c r="G159" s="19" t="s">
        <v>764</v>
      </c>
      <c r="H159" s="19" t="s">
        <v>46</v>
      </c>
      <c r="I159" s="19" t="s">
        <v>765</v>
      </c>
      <c r="J159" s="19" t="s">
        <v>762</v>
      </c>
      <c r="K159" s="19" t="s">
        <v>766</v>
      </c>
      <c r="L159" s="19" t="s">
        <v>767</v>
      </c>
    </row>
    <row r="160" spans="1:12" ht="15" customHeight="1" x14ac:dyDescent="0.25">
      <c r="A160" s="25" t="s">
        <v>153</v>
      </c>
      <c r="B160" s="25"/>
      <c r="C160" s="26">
        <v>44473</v>
      </c>
      <c r="D160" s="25" t="s">
        <v>768</v>
      </c>
      <c r="E160" s="27">
        <v>2021101166</v>
      </c>
      <c r="F160" s="25" t="s">
        <v>934</v>
      </c>
      <c r="G160" s="25">
        <v>1085317428</v>
      </c>
      <c r="H160" s="25" t="s">
        <v>935</v>
      </c>
      <c r="I160" s="25" t="s">
        <v>771</v>
      </c>
      <c r="J160" s="28">
        <v>2021000576</v>
      </c>
      <c r="K160" s="29" t="s">
        <v>936</v>
      </c>
      <c r="L160" s="29" t="s">
        <v>773</v>
      </c>
    </row>
    <row r="161" spans="1:12" ht="15" customHeight="1" x14ac:dyDescent="0.25">
      <c r="A161" s="20" t="s">
        <v>153</v>
      </c>
      <c r="B161" s="20"/>
      <c r="C161" s="21">
        <v>44476</v>
      </c>
      <c r="D161" s="20" t="s">
        <v>768</v>
      </c>
      <c r="E161" s="22">
        <v>2021101182</v>
      </c>
      <c r="F161" s="20" t="s">
        <v>937</v>
      </c>
      <c r="G161" s="20">
        <v>900624407</v>
      </c>
      <c r="H161" s="20" t="s">
        <v>938</v>
      </c>
      <c r="I161" s="20" t="s">
        <v>771</v>
      </c>
      <c r="J161" s="23">
        <v>2021000109</v>
      </c>
      <c r="K161" s="24" t="s">
        <v>939</v>
      </c>
      <c r="L161" s="24" t="s">
        <v>773</v>
      </c>
    </row>
    <row r="162" spans="1:12" ht="15" customHeight="1" x14ac:dyDescent="0.25">
      <c r="A162" s="25" t="s">
        <v>153</v>
      </c>
      <c r="B162" s="25"/>
      <c r="C162" s="26">
        <v>44499</v>
      </c>
      <c r="D162" s="25" t="s">
        <v>768</v>
      </c>
      <c r="E162" s="27">
        <v>2021101309</v>
      </c>
      <c r="F162" s="25" t="s">
        <v>940</v>
      </c>
      <c r="G162" s="25">
        <v>1085341520</v>
      </c>
      <c r="H162" s="25" t="s">
        <v>941</v>
      </c>
      <c r="I162" s="25" t="s">
        <v>771</v>
      </c>
      <c r="J162" s="28">
        <v>2021000003</v>
      </c>
      <c r="K162" s="29" t="s">
        <v>942</v>
      </c>
      <c r="L162" s="29" t="s">
        <v>773</v>
      </c>
    </row>
    <row r="163" spans="1:12" ht="15" customHeight="1" x14ac:dyDescent="0.25">
      <c r="A163" s="20" t="s">
        <v>153</v>
      </c>
      <c r="B163" s="20"/>
      <c r="C163" s="21">
        <v>44499</v>
      </c>
      <c r="D163" s="20" t="s">
        <v>768</v>
      </c>
      <c r="E163" s="22">
        <v>2021101310</v>
      </c>
      <c r="F163" s="20" t="s">
        <v>943</v>
      </c>
      <c r="G163" s="20">
        <v>1131084526</v>
      </c>
      <c r="H163" s="20" t="s">
        <v>944</v>
      </c>
      <c r="I163" s="20" t="s">
        <v>771</v>
      </c>
      <c r="J163" s="23">
        <v>2021001199</v>
      </c>
      <c r="K163" s="24" t="s">
        <v>945</v>
      </c>
      <c r="L163" s="24" t="s">
        <v>773</v>
      </c>
    </row>
    <row r="164" spans="1:12" ht="15" customHeight="1" x14ac:dyDescent="0.25">
      <c r="A164" s="25" t="s">
        <v>153</v>
      </c>
      <c r="B164" s="25"/>
      <c r="C164" s="26">
        <v>44499</v>
      </c>
      <c r="D164" s="25" t="s">
        <v>768</v>
      </c>
      <c r="E164" s="27">
        <v>2021101311</v>
      </c>
      <c r="F164" s="25" t="s">
        <v>946</v>
      </c>
      <c r="G164" s="25">
        <v>5207552</v>
      </c>
      <c r="H164" s="25" t="s">
        <v>947</v>
      </c>
      <c r="I164" s="25" t="s">
        <v>771</v>
      </c>
      <c r="J164" s="28">
        <v>2021000289</v>
      </c>
      <c r="K164" s="29" t="s">
        <v>948</v>
      </c>
      <c r="L164" s="29" t="s">
        <v>773</v>
      </c>
    </row>
    <row r="165" spans="1:12" ht="15" customHeight="1" x14ac:dyDescent="0.25">
      <c r="A165" s="20" t="s">
        <v>153</v>
      </c>
      <c r="B165" s="20"/>
      <c r="C165" s="21">
        <v>44499</v>
      </c>
      <c r="D165" s="20" t="s">
        <v>768</v>
      </c>
      <c r="E165" s="22">
        <v>2021101319</v>
      </c>
      <c r="F165" s="20" t="s">
        <v>949</v>
      </c>
      <c r="G165" s="20">
        <v>1087673650</v>
      </c>
      <c r="H165" s="20" t="s">
        <v>950</v>
      </c>
      <c r="I165" s="20" t="s">
        <v>771</v>
      </c>
      <c r="J165" s="23">
        <v>2021000277</v>
      </c>
      <c r="K165" s="24" t="s">
        <v>951</v>
      </c>
      <c r="L165" s="24" t="s">
        <v>773</v>
      </c>
    </row>
    <row r="166" spans="1:12" ht="15" customHeight="1" x14ac:dyDescent="0.25">
      <c r="A166" s="25" t="s">
        <v>153</v>
      </c>
      <c r="B166" s="25"/>
      <c r="C166" s="26">
        <v>44499</v>
      </c>
      <c r="D166" s="25" t="s">
        <v>768</v>
      </c>
      <c r="E166" s="27">
        <v>2021101343</v>
      </c>
      <c r="F166" s="25" t="s">
        <v>952</v>
      </c>
      <c r="G166" s="25">
        <v>1085325713</v>
      </c>
      <c r="H166" s="25" t="s">
        <v>953</v>
      </c>
      <c r="I166" s="25" t="s">
        <v>771</v>
      </c>
      <c r="J166" s="28">
        <v>2021000727</v>
      </c>
      <c r="K166" s="29" t="s">
        <v>954</v>
      </c>
      <c r="L166" s="29" t="s">
        <v>773</v>
      </c>
    </row>
    <row r="167" spans="1:12" ht="15" customHeight="1" x14ac:dyDescent="0.25">
      <c r="A167" s="20" t="s">
        <v>153</v>
      </c>
      <c r="B167" s="20"/>
      <c r="C167" s="21">
        <v>44499</v>
      </c>
      <c r="D167" s="20" t="s">
        <v>768</v>
      </c>
      <c r="E167" s="22">
        <v>2021101344</v>
      </c>
      <c r="F167" s="20" t="s">
        <v>955</v>
      </c>
      <c r="G167" s="20">
        <v>3231077</v>
      </c>
      <c r="H167" s="20" t="s">
        <v>956</v>
      </c>
      <c r="I167" s="20" t="s">
        <v>771</v>
      </c>
      <c r="J167" s="23">
        <v>2021001118</v>
      </c>
      <c r="K167" s="24" t="s">
        <v>957</v>
      </c>
      <c r="L167" s="24" t="s">
        <v>773</v>
      </c>
    </row>
    <row r="168" spans="1:12" ht="15" customHeight="1" x14ac:dyDescent="0.25">
      <c r="A168" s="25" t="s">
        <v>153</v>
      </c>
      <c r="B168" s="25"/>
      <c r="C168" s="26">
        <v>44499</v>
      </c>
      <c r="D168" s="25" t="s">
        <v>768</v>
      </c>
      <c r="E168" s="27">
        <v>2021101345</v>
      </c>
      <c r="F168" s="25" t="s">
        <v>958</v>
      </c>
      <c r="G168" s="25">
        <v>5206331</v>
      </c>
      <c r="H168" s="25" t="s">
        <v>959</v>
      </c>
      <c r="I168" s="25" t="s">
        <v>771</v>
      </c>
      <c r="J168" s="28">
        <v>2021000728</v>
      </c>
      <c r="K168" s="29" t="s">
        <v>960</v>
      </c>
      <c r="L168" s="29" t="s">
        <v>773</v>
      </c>
    </row>
    <row r="169" spans="1:12" ht="15" customHeight="1" x14ac:dyDescent="0.25">
      <c r="A169" s="20" t="s">
        <v>153</v>
      </c>
      <c r="B169" s="20"/>
      <c r="C169" s="21">
        <v>44518</v>
      </c>
      <c r="D169" s="20" t="s">
        <v>768</v>
      </c>
      <c r="E169" s="22">
        <v>2021101481</v>
      </c>
      <c r="F169" s="20" t="s">
        <v>937</v>
      </c>
      <c r="G169" s="20">
        <v>900624407</v>
      </c>
      <c r="H169" s="20" t="s">
        <v>961</v>
      </c>
      <c r="I169" s="20" t="s">
        <v>771</v>
      </c>
      <c r="J169" s="23">
        <v>2021000109</v>
      </c>
      <c r="K169" s="24" t="s">
        <v>939</v>
      </c>
      <c r="L169" s="24" t="s">
        <v>773</v>
      </c>
    </row>
    <row r="170" spans="1:12" ht="15" customHeight="1" x14ac:dyDescent="0.25">
      <c r="A170" s="25" t="s">
        <v>153</v>
      </c>
      <c r="B170" s="25"/>
      <c r="C170" s="26">
        <v>44519</v>
      </c>
      <c r="D170" s="25" t="s">
        <v>768</v>
      </c>
      <c r="E170" s="27">
        <v>2021101521</v>
      </c>
      <c r="F170" s="25" t="s">
        <v>955</v>
      </c>
      <c r="G170" s="25">
        <v>3231077</v>
      </c>
      <c r="H170" s="25" t="s">
        <v>962</v>
      </c>
      <c r="I170" s="25" t="s">
        <v>771</v>
      </c>
      <c r="J170" s="28">
        <v>2021001118</v>
      </c>
      <c r="K170" s="29" t="s">
        <v>957</v>
      </c>
      <c r="L170" s="29" t="s">
        <v>773</v>
      </c>
    </row>
    <row r="171" spans="1:12" ht="15" customHeight="1" x14ac:dyDescent="0.25">
      <c r="A171" s="20" t="s">
        <v>153</v>
      </c>
      <c r="B171" s="20"/>
      <c r="C171" s="21">
        <v>44530</v>
      </c>
      <c r="D171" s="20" t="s">
        <v>768</v>
      </c>
      <c r="E171" s="22">
        <v>2021101615</v>
      </c>
      <c r="F171" s="20" t="s">
        <v>943</v>
      </c>
      <c r="G171" s="20">
        <v>1131084526</v>
      </c>
      <c r="H171" s="20" t="s">
        <v>963</v>
      </c>
      <c r="I171" s="20" t="s">
        <v>771</v>
      </c>
      <c r="J171" s="23">
        <v>2021001528</v>
      </c>
      <c r="K171" s="24" t="s">
        <v>945</v>
      </c>
      <c r="L171" s="24" t="s">
        <v>773</v>
      </c>
    </row>
    <row r="172" spans="1:12" ht="15" customHeight="1" x14ac:dyDescent="0.25">
      <c r="A172" s="25" t="s">
        <v>153</v>
      </c>
      <c r="B172" s="25"/>
      <c r="C172" s="26">
        <v>44530</v>
      </c>
      <c r="D172" s="25" t="s">
        <v>768</v>
      </c>
      <c r="E172" s="27">
        <v>2021101623</v>
      </c>
      <c r="F172" s="25" t="s">
        <v>940</v>
      </c>
      <c r="G172" s="25">
        <v>1085341520</v>
      </c>
      <c r="H172" s="25" t="s">
        <v>964</v>
      </c>
      <c r="I172" s="25" t="s">
        <v>771</v>
      </c>
      <c r="J172" s="28">
        <v>2021000003</v>
      </c>
      <c r="K172" s="29" t="s">
        <v>942</v>
      </c>
      <c r="L172" s="29" t="s">
        <v>773</v>
      </c>
    </row>
    <row r="173" spans="1:12" ht="15" customHeight="1" x14ac:dyDescent="0.25">
      <c r="A173" s="20" t="s">
        <v>153</v>
      </c>
      <c r="B173" s="20"/>
      <c r="C173" s="21">
        <v>44530</v>
      </c>
      <c r="D173" s="20" t="s">
        <v>768</v>
      </c>
      <c r="E173" s="22">
        <v>2021101634</v>
      </c>
      <c r="F173" s="20" t="s">
        <v>952</v>
      </c>
      <c r="G173" s="20">
        <v>1085325713</v>
      </c>
      <c r="H173" s="20" t="s">
        <v>965</v>
      </c>
      <c r="I173" s="20" t="s">
        <v>771</v>
      </c>
      <c r="J173" s="23">
        <v>2021000727</v>
      </c>
      <c r="K173" s="24" t="s">
        <v>948</v>
      </c>
      <c r="L173" s="24" t="s">
        <v>773</v>
      </c>
    </row>
    <row r="174" spans="1:12" ht="15" customHeight="1" x14ac:dyDescent="0.25">
      <c r="A174" s="25" t="s">
        <v>153</v>
      </c>
      <c r="B174" s="25"/>
      <c r="C174" s="26">
        <v>44530</v>
      </c>
      <c r="D174" s="25" t="s">
        <v>768</v>
      </c>
      <c r="E174" s="27">
        <v>2021101635</v>
      </c>
      <c r="F174" s="25" t="s">
        <v>949</v>
      </c>
      <c r="G174" s="25">
        <v>1087673650</v>
      </c>
      <c r="H174" s="25" t="s">
        <v>966</v>
      </c>
      <c r="I174" s="25" t="s">
        <v>771</v>
      </c>
      <c r="J174" s="28">
        <v>2021000277</v>
      </c>
      <c r="K174" s="29" t="s">
        <v>951</v>
      </c>
      <c r="L174" s="29" t="s">
        <v>773</v>
      </c>
    </row>
    <row r="175" spans="1:12" ht="15" customHeight="1" x14ac:dyDescent="0.25">
      <c r="A175" s="20" t="s">
        <v>153</v>
      </c>
      <c r="B175" s="20"/>
      <c r="C175" s="21">
        <v>44530</v>
      </c>
      <c r="D175" s="20" t="s">
        <v>768</v>
      </c>
      <c r="E175" s="22">
        <v>2021101636</v>
      </c>
      <c r="F175" s="20" t="s">
        <v>946</v>
      </c>
      <c r="G175" s="20">
        <v>5207552</v>
      </c>
      <c r="H175" s="20" t="s">
        <v>967</v>
      </c>
      <c r="I175" s="20" t="s">
        <v>771</v>
      </c>
      <c r="J175" s="23">
        <v>2021001595</v>
      </c>
      <c r="K175" s="24" t="s">
        <v>948</v>
      </c>
      <c r="L175" s="24" t="s">
        <v>773</v>
      </c>
    </row>
    <row r="176" spans="1:12" ht="15" customHeight="1" x14ac:dyDescent="0.25">
      <c r="A176" s="25" t="s">
        <v>153</v>
      </c>
      <c r="B176" s="25"/>
      <c r="C176" s="26">
        <v>44545</v>
      </c>
      <c r="D176" s="25" t="s">
        <v>768</v>
      </c>
      <c r="E176" s="27">
        <v>2021101725</v>
      </c>
      <c r="F176" s="25" t="s">
        <v>937</v>
      </c>
      <c r="G176" s="25">
        <v>900624407</v>
      </c>
      <c r="H176" s="25" t="s">
        <v>968</v>
      </c>
      <c r="I176" s="25" t="s">
        <v>771</v>
      </c>
      <c r="J176" s="28">
        <v>2021000109</v>
      </c>
      <c r="K176" s="29" t="s">
        <v>939</v>
      </c>
      <c r="L176" s="29" t="s">
        <v>773</v>
      </c>
    </row>
    <row r="177" spans="1:12" ht="15" customHeight="1" x14ac:dyDescent="0.25">
      <c r="A177" s="20" t="s">
        <v>153</v>
      </c>
      <c r="B177" s="20"/>
      <c r="C177" s="21">
        <v>44545</v>
      </c>
      <c r="D177" s="20" t="s">
        <v>768</v>
      </c>
      <c r="E177" s="22">
        <v>2021101772</v>
      </c>
      <c r="F177" s="20" t="s">
        <v>940</v>
      </c>
      <c r="G177" s="20">
        <v>1085341520</v>
      </c>
      <c r="H177" s="20" t="s">
        <v>969</v>
      </c>
      <c r="I177" s="20" t="s">
        <v>771</v>
      </c>
      <c r="J177" s="23">
        <v>2021000003</v>
      </c>
      <c r="K177" s="24" t="s">
        <v>942</v>
      </c>
      <c r="L177" s="24" t="s">
        <v>773</v>
      </c>
    </row>
    <row r="178" spans="1:12" ht="15" customHeight="1" x14ac:dyDescent="0.25">
      <c r="A178" s="25" t="s">
        <v>153</v>
      </c>
      <c r="B178" s="25"/>
      <c r="C178" s="26">
        <v>44545</v>
      </c>
      <c r="D178" s="25" t="s">
        <v>768</v>
      </c>
      <c r="E178" s="27">
        <v>2021101774</v>
      </c>
      <c r="F178" s="25" t="s">
        <v>970</v>
      </c>
      <c r="G178" s="25">
        <v>1085261996</v>
      </c>
      <c r="H178" s="25" t="s">
        <v>971</v>
      </c>
      <c r="I178" s="25" t="s">
        <v>771</v>
      </c>
      <c r="J178" s="28">
        <v>2021001760</v>
      </c>
      <c r="K178" s="29" t="s">
        <v>945</v>
      </c>
      <c r="L178" s="29" t="s">
        <v>773</v>
      </c>
    </row>
    <row r="179" spans="1:12" ht="15" customHeight="1" x14ac:dyDescent="0.25">
      <c r="A179" s="20" t="s">
        <v>153</v>
      </c>
      <c r="B179" s="20"/>
      <c r="C179" s="21">
        <v>44545</v>
      </c>
      <c r="D179" s="20" t="s">
        <v>768</v>
      </c>
      <c r="E179" s="22">
        <v>2021101775</v>
      </c>
      <c r="F179" s="20" t="s">
        <v>952</v>
      </c>
      <c r="G179" s="20">
        <v>1085325713</v>
      </c>
      <c r="H179" s="20" t="s">
        <v>972</v>
      </c>
      <c r="I179" s="20" t="s">
        <v>771</v>
      </c>
      <c r="J179" s="23">
        <v>2021000727</v>
      </c>
      <c r="K179" s="24" t="s">
        <v>973</v>
      </c>
      <c r="L179" s="24" t="s">
        <v>773</v>
      </c>
    </row>
    <row r="180" spans="1:12" ht="15" customHeight="1" x14ac:dyDescent="0.25">
      <c r="A180" s="25" t="s">
        <v>153</v>
      </c>
      <c r="B180" s="25"/>
      <c r="C180" s="26">
        <v>44545</v>
      </c>
      <c r="D180" s="25" t="s">
        <v>768</v>
      </c>
      <c r="E180" s="27">
        <v>2021101775</v>
      </c>
      <c r="F180" s="25" t="s">
        <v>952</v>
      </c>
      <c r="G180" s="25">
        <v>1085325713</v>
      </c>
      <c r="H180" s="25" t="s">
        <v>972</v>
      </c>
      <c r="I180" s="25" t="s">
        <v>771</v>
      </c>
      <c r="J180" s="28">
        <v>2021001410</v>
      </c>
      <c r="K180" s="29" t="s">
        <v>974</v>
      </c>
      <c r="L180" s="29" t="s">
        <v>773</v>
      </c>
    </row>
    <row r="181" spans="1:12" ht="15" customHeight="1" x14ac:dyDescent="0.25">
      <c r="A181" s="20" t="s">
        <v>153</v>
      </c>
      <c r="B181" s="20"/>
      <c r="C181" s="21">
        <v>44545</v>
      </c>
      <c r="D181" s="20" t="s">
        <v>768</v>
      </c>
      <c r="E181" s="22">
        <v>2021101776</v>
      </c>
      <c r="F181" s="20" t="s">
        <v>943</v>
      </c>
      <c r="G181" s="20">
        <v>1131084526</v>
      </c>
      <c r="H181" s="20" t="s">
        <v>975</v>
      </c>
      <c r="I181" s="20" t="s">
        <v>771</v>
      </c>
      <c r="J181" s="23">
        <v>2021001528</v>
      </c>
      <c r="K181" s="24" t="s">
        <v>945</v>
      </c>
      <c r="L181" s="24" t="s">
        <v>773</v>
      </c>
    </row>
    <row r="182" spans="1:12" ht="15" customHeight="1" x14ac:dyDescent="0.25">
      <c r="A182" s="25" t="s">
        <v>153</v>
      </c>
      <c r="B182" s="25"/>
      <c r="C182" s="26">
        <v>44545</v>
      </c>
      <c r="D182" s="25" t="s">
        <v>768</v>
      </c>
      <c r="E182" s="27">
        <v>2021101778</v>
      </c>
      <c r="F182" s="25" t="s">
        <v>946</v>
      </c>
      <c r="G182" s="25">
        <v>5207552</v>
      </c>
      <c r="H182" s="25" t="s">
        <v>976</v>
      </c>
      <c r="I182" s="25" t="s">
        <v>771</v>
      </c>
      <c r="J182" s="28">
        <v>2021001595</v>
      </c>
      <c r="K182" s="29" t="s">
        <v>948</v>
      </c>
      <c r="L182" s="29" t="s">
        <v>773</v>
      </c>
    </row>
    <row r="183" spans="1:12" ht="15" customHeight="1" x14ac:dyDescent="0.25">
      <c r="A183" s="20" t="s">
        <v>153</v>
      </c>
      <c r="B183" s="20"/>
      <c r="C183" s="21">
        <v>44545</v>
      </c>
      <c r="D183" s="20" t="s">
        <v>768</v>
      </c>
      <c r="E183" s="22">
        <v>2021101779</v>
      </c>
      <c r="F183" s="20" t="s">
        <v>949</v>
      </c>
      <c r="G183" s="20">
        <v>1087673650</v>
      </c>
      <c r="H183" s="20" t="s">
        <v>977</v>
      </c>
      <c r="I183" s="20" t="s">
        <v>771</v>
      </c>
      <c r="J183" s="23">
        <v>2021000277</v>
      </c>
      <c r="K183" s="24" t="s">
        <v>951</v>
      </c>
      <c r="L183" s="24" t="s">
        <v>773</v>
      </c>
    </row>
    <row r="184" spans="1:12" ht="15" customHeight="1" x14ac:dyDescent="0.25">
      <c r="A184" s="25" t="s">
        <v>153</v>
      </c>
      <c r="B184" s="25"/>
      <c r="C184" s="26">
        <v>44550</v>
      </c>
      <c r="D184" s="25" t="s">
        <v>768</v>
      </c>
      <c r="E184" s="27">
        <v>2021101842</v>
      </c>
      <c r="F184" s="25" t="s">
        <v>978</v>
      </c>
      <c r="G184" s="25">
        <v>900274678</v>
      </c>
      <c r="H184" s="25" t="s">
        <v>979</v>
      </c>
      <c r="I184" s="25" t="s">
        <v>771</v>
      </c>
      <c r="J184" s="28">
        <v>2021000012</v>
      </c>
      <c r="K184" s="29" t="s">
        <v>980</v>
      </c>
      <c r="L184" s="29" t="s">
        <v>773</v>
      </c>
    </row>
    <row r="185" spans="1:12" ht="15" customHeight="1" x14ac:dyDescent="0.25">
      <c r="A185" s="20" t="s">
        <v>153</v>
      </c>
      <c r="B185" s="20"/>
      <c r="C185" s="21">
        <v>44552</v>
      </c>
      <c r="D185" s="20" t="s">
        <v>768</v>
      </c>
      <c r="E185" s="22">
        <v>2021101858</v>
      </c>
      <c r="F185" s="20" t="s">
        <v>955</v>
      </c>
      <c r="G185" s="20">
        <v>3231077</v>
      </c>
      <c r="H185" s="20" t="s">
        <v>981</v>
      </c>
      <c r="I185" s="20" t="s">
        <v>771</v>
      </c>
      <c r="J185" s="23">
        <v>2021001118</v>
      </c>
      <c r="K185" s="24" t="s">
        <v>957</v>
      </c>
      <c r="L185" s="24" t="s">
        <v>773</v>
      </c>
    </row>
    <row r="186" spans="1:12" ht="15" customHeight="1" x14ac:dyDescent="0.25">
      <c r="A186" s="25" t="s">
        <v>153</v>
      </c>
      <c r="B186" s="25"/>
      <c r="C186" s="26">
        <v>44552</v>
      </c>
      <c r="D186" s="25" t="s">
        <v>768</v>
      </c>
      <c r="E186" s="27">
        <v>2021101890</v>
      </c>
      <c r="F186" s="25" t="s">
        <v>955</v>
      </c>
      <c r="G186" s="25">
        <v>3231077</v>
      </c>
      <c r="H186" s="25" t="s">
        <v>982</v>
      </c>
      <c r="I186" s="25" t="s">
        <v>771</v>
      </c>
      <c r="J186" s="28">
        <v>2021001118</v>
      </c>
      <c r="K186" s="29" t="s">
        <v>957</v>
      </c>
      <c r="L186" s="29" t="s">
        <v>773</v>
      </c>
    </row>
    <row r="187" spans="1:12" ht="15" customHeight="1" x14ac:dyDescent="0.25">
      <c r="A187" s="20" t="s">
        <v>153</v>
      </c>
      <c r="B187" s="20"/>
      <c r="C187" s="21">
        <v>44552</v>
      </c>
      <c r="D187" s="20" t="s">
        <v>768</v>
      </c>
      <c r="E187" s="22">
        <v>2021101892</v>
      </c>
      <c r="F187" s="20" t="s">
        <v>958</v>
      </c>
      <c r="G187" s="20">
        <v>5206331</v>
      </c>
      <c r="H187" s="20" t="s">
        <v>983</v>
      </c>
      <c r="I187" s="20" t="s">
        <v>771</v>
      </c>
      <c r="J187" s="23">
        <v>2021000728</v>
      </c>
      <c r="K187" s="24" t="s">
        <v>945</v>
      </c>
      <c r="L187" s="24" t="s">
        <v>773</v>
      </c>
    </row>
    <row r="188" spans="1:12" ht="15" customHeight="1" x14ac:dyDescent="0.25">
      <c r="A188" s="25" t="s">
        <v>153</v>
      </c>
      <c r="B188" s="25"/>
      <c r="C188" s="26">
        <v>44557</v>
      </c>
      <c r="D188" s="25" t="s">
        <v>768</v>
      </c>
      <c r="E188" s="27">
        <v>2021101927</v>
      </c>
      <c r="F188" s="25" t="s">
        <v>984</v>
      </c>
      <c r="G188" s="25">
        <v>53125505</v>
      </c>
      <c r="H188" s="25" t="s">
        <v>985</v>
      </c>
      <c r="I188" s="25" t="s">
        <v>771</v>
      </c>
      <c r="J188" s="28">
        <v>2021001145</v>
      </c>
      <c r="K188" s="29" t="s">
        <v>986</v>
      </c>
      <c r="L188" s="29" t="s">
        <v>773</v>
      </c>
    </row>
    <row r="189" spans="1:12" ht="15" customHeight="1" x14ac:dyDescent="0.25">
      <c r="A189" s="20" t="s">
        <v>153</v>
      </c>
      <c r="B189" s="20"/>
      <c r="C189" s="21">
        <v>44557</v>
      </c>
      <c r="D189" s="20" t="s">
        <v>768</v>
      </c>
      <c r="E189" s="22">
        <v>2021101928</v>
      </c>
      <c r="F189" s="20" t="s">
        <v>987</v>
      </c>
      <c r="G189" s="20">
        <v>1085323424</v>
      </c>
      <c r="H189" s="20" t="s">
        <v>988</v>
      </c>
      <c r="I189" s="20" t="s">
        <v>771</v>
      </c>
      <c r="J189" s="23">
        <v>2021001812</v>
      </c>
      <c r="K189" s="24" t="s">
        <v>989</v>
      </c>
      <c r="L189" s="24" t="s">
        <v>773</v>
      </c>
    </row>
    <row r="190" spans="1:12" ht="15" customHeight="1" x14ac:dyDescent="0.25">
      <c r="A190" s="25" t="s">
        <v>153</v>
      </c>
      <c r="B190" s="25"/>
      <c r="C190" s="26">
        <v>44557</v>
      </c>
      <c r="D190" s="25" t="s">
        <v>768</v>
      </c>
      <c r="E190" s="27">
        <v>2021101938</v>
      </c>
      <c r="F190" s="25" t="s">
        <v>990</v>
      </c>
      <c r="G190" s="25">
        <v>59824436</v>
      </c>
      <c r="H190" s="25" t="s">
        <v>991</v>
      </c>
      <c r="I190" s="25" t="s">
        <v>771</v>
      </c>
      <c r="J190" s="28">
        <v>2021000765</v>
      </c>
      <c r="K190" s="29" t="s">
        <v>992</v>
      </c>
      <c r="L190" s="29" t="s">
        <v>773</v>
      </c>
    </row>
    <row r="191" spans="1:12" ht="15" customHeight="1" x14ac:dyDescent="0.25">
      <c r="A191" s="20" t="s">
        <v>153</v>
      </c>
      <c r="B191" s="20"/>
      <c r="C191" s="21">
        <v>44561</v>
      </c>
      <c r="D191" s="20" t="s">
        <v>768</v>
      </c>
      <c r="E191" s="22">
        <v>2021102175</v>
      </c>
      <c r="F191" s="20" t="s">
        <v>993</v>
      </c>
      <c r="G191" s="20">
        <v>1085298783</v>
      </c>
      <c r="H191" s="20" t="s">
        <v>994</v>
      </c>
      <c r="I191" s="20" t="s">
        <v>771</v>
      </c>
      <c r="J191" s="23">
        <v>2021000206</v>
      </c>
      <c r="K191" s="24" t="s">
        <v>957</v>
      </c>
      <c r="L191" s="24" t="s">
        <v>773</v>
      </c>
    </row>
    <row r="192" spans="1:12" ht="15" customHeight="1" x14ac:dyDescent="0.25">
      <c r="A192" s="516"/>
      <c r="B192" s="516"/>
      <c r="C192" s="516"/>
      <c r="D192" s="516"/>
      <c r="E192" s="516"/>
      <c r="F192" s="516"/>
      <c r="G192" s="516"/>
      <c r="H192" s="516"/>
      <c r="I192" s="516"/>
      <c r="J192" s="30" t="s">
        <v>779</v>
      </c>
      <c r="K192" s="30" t="s">
        <v>995</v>
      </c>
      <c r="L192" s="30" t="s">
        <v>773</v>
      </c>
    </row>
    <row r="193" spans="1:12" ht="15.75" customHeight="1" x14ac:dyDescent="0.25">
      <c r="A193" s="18" t="s">
        <v>996</v>
      </c>
    </row>
    <row r="194" spans="1:12" ht="15" customHeight="1" x14ac:dyDescent="0.25">
      <c r="A194" s="19" t="s">
        <v>758</v>
      </c>
      <c r="B194" s="19" t="s">
        <v>759</v>
      </c>
      <c r="C194" s="19" t="s">
        <v>760</v>
      </c>
      <c r="D194" s="19" t="s">
        <v>761</v>
      </c>
      <c r="E194" s="19" t="s">
        <v>762</v>
      </c>
      <c r="F194" s="19" t="s">
        <v>763</v>
      </c>
      <c r="G194" s="19" t="s">
        <v>764</v>
      </c>
      <c r="H194" s="19" t="s">
        <v>46</v>
      </c>
      <c r="I194" s="19" t="s">
        <v>765</v>
      </c>
      <c r="J194" s="19" t="s">
        <v>762</v>
      </c>
      <c r="K194" s="19" t="s">
        <v>766</v>
      </c>
      <c r="L194" s="19" t="s">
        <v>767</v>
      </c>
    </row>
    <row r="195" spans="1:12" ht="15" customHeight="1" x14ac:dyDescent="0.25">
      <c r="A195" s="25" t="s">
        <v>444</v>
      </c>
      <c r="B195" s="25"/>
      <c r="C195" s="26">
        <v>44579</v>
      </c>
      <c r="D195" s="25" t="s">
        <v>768</v>
      </c>
      <c r="E195" s="27">
        <v>2022100007</v>
      </c>
      <c r="F195" s="25" t="s">
        <v>997</v>
      </c>
      <c r="G195" s="25">
        <v>1085318115</v>
      </c>
      <c r="H195" s="25" t="s">
        <v>998</v>
      </c>
      <c r="I195" s="25" t="s">
        <v>771</v>
      </c>
      <c r="J195" s="28">
        <v>2022000063</v>
      </c>
      <c r="K195" s="29" t="s">
        <v>999</v>
      </c>
      <c r="L195" s="29" t="s">
        <v>773</v>
      </c>
    </row>
    <row r="196" spans="1:12" ht="15" customHeight="1" x14ac:dyDescent="0.25">
      <c r="A196" s="20" t="s">
        <v>444</v>
      </c>
      <c r="B196" s="20"/>
      <c r="C196" s="21">
        <v>44592</v>
      </c>
      <c r="D196" s="20" t="s">
        <v>768</v>
      </c>
      <c r="E196" s="22">
        <v>2022100012</v>
      </c>
      <c r="F196" s="20" t="s">
        <v>1000</v>
      </c>
      <c r="G196" s="20">
        <v>79332857</v>
      </c>
      <c r="H196" s="20" t="s">
        <v>1001</v>
      </c>
      <c r="I196" s="20" t="s">
        <v>771</v>
      </c>
      <c r="J196" s="23">
        <v>2022000108</v>
      </c>
      <c r="K196" s="24" t="s">
        <v>1002</v>
      </c>
      <c r="L196" s="24" t="s">
        <v>773</v>
      </c>
    </row>
    <row r="197" spans="1:12" ht="15" customHeight="1" x14ac:dyDescent="0.25">
      <c r="A197" s="25" t="s">
        <v>444</v>
      </c>
      <c r="B197" s="25"/>
      <c r="C197" s="26">
        <v>44592</v>
      </c>
      <c r="D197" s="25" t="s">
        <v>768</v>
      </c>
      <c r="E197" s="27">
        <v>2022100015</v>
      </c>
      <c r="F197" s="25" t="s">
        <v>940</v>
      </c>
      <c r="G197" s="25">
        <v>1085341520</v>
      </c>
      <c r="H197" s="25" t="s">
        <v>1003</v>
      </c>
      <c r="I197" s="25" t="s">
        <v>771</v>
      </c>
      <c r="J197" s="28">
        <v>2022000002</v>
      </c>
      <c r="K197" s="29" t="s">
        <v>948</v>
      </c>
      <c r="L197" s="29" t="s">
        <v>773</v>
      </c>
    </row>
    <row r="198" spans="1:12" ht="15" customHeight="1" x14ac:dyDescent="0.25">
      <c r="A198" s="20" t="s">
        <v>444</v>
      </c>
      <c r="B198" s="20"/>
      <c r="C198" s="21">
        <v>44592</v>
      </c>
      <c r="D198" s="20" t="s">
        <v>768</v>
      </c>
      <c r="E198" s="22">
        <v>2022100020</v>
      </c>
      <c r="F198" s="20" t="s">
        <v>1004</v>
      </c>
      <c r="G198" s="20">
        <v>1085257386</v>
      </c>
      <c r="H198" s="20" t="s">
        <v>1005</v>
      </c>
      <c r="I198" s="20" t="s">
        <v>771</v>
      </c>
      <c r="J198" s="23">
        <v>2022000067</v>
      </c>
      <c r="K198" s="24" t="s">
        <v>1006</v>
      </c>
      <c r="L198" s="24" t="s">
        <v>773</v>
      </c>
    </row>
    <row r="199" spans="1:12" ht="15" customHeight="1" x14ac:dyDescent="0.25">
      <c r="A199" s="25" t="s">
        <v>444</v>
      </c>
      <c r="B199" s="25"/>
      <c r="C199" s="26">
        <v>44592</v>
      </c>
      <c r="D199" s="25" t="s">
        <v>768</v>
      </c>
      <c r="E199" s="27">
        <v>2022100021</v>
      </c>
      <c r="F199" s="25" t="s">
        <v>987</v>
      </c>
      <c r="G199" s="25">
        <v>1085323424</v>
      </c>
      <c r="H199" s="25" t="s">
        <v>1007</v>
      </c>
      <c r="I199" s="25" t="s">
        <v>771</v>
      </c>
      <c r="J199" s="28">
        <v>2022000049</v>
      </c>
      <c r="K199" s="29" t="s">
        <v>945</v>
      </c>
      <c r="L199" s="29" t="s">
        <v>773</v>
      </c>
    </row>
    <row r="200" spans="1:12" ht="15" customHeight="1" x14ac:dyDescent="0.25">
      <c r="A200" s="20" t="s">
        <v>444</v>
      </c>
      <c r="B200" s="20"/>
      <c r="C200" s="21">
        <v>44620</v>
      </c>
      <c r="D200" s="20" t="s">
        <v>768</v>
      </c>
      <c r="E200" s="22">
        <v>2022100110</v>
      </c>
      <c r="F200" s="20" t="s">
        <v>1004</v>
      </c>
      <c r="G200" s="20">
        <v>1085257386</v>
      </c>
      <c r="H200" s="20" t="s">
        <v>1008</v>
      </c>
      <c r="I200" s="20" t="s">
        <v>771</v>
      </c>
      <c r="J200" s="23">
        <v>2022000067</v>
      </c>
      <c r="K200" s="24" t="s">
        <v>945</v>
      </c>
      <c r="L200" s="24" t="s">
        <v>773</v>
      </c>
    </row>
    <row r="201" spans="1:12" ht="15" customHeight="1" x14ac:dyDescent="0.25">
      <c r="A201" s="25" t="s">
        <v>444</v>
      </c>
      <c r="B201" s="25"/>
      <c r="C201" s="26">
        <v>44620</v>
      </c>
      <c r="D201" s="25" t="s">
        <v>768</v>
      </c>
      <c r="E201" s="27">
        <v>2022100111</v>
      </c>
      <c r="F201" s="25" t="s">
        <v>987</v>
      </c>
      <c r="G201" s="25">
        <v>1085323424</v>
      </c>
      <c r="H201" s="25" t="s">
        <v>1009</v>
      </c>
      <c r="I201" s="25" t="s">
        <v>771</v>
      </c>
      <c r="J201" s="28">
        <v>2022000049</v>
      </c>
      <c r="K201" s="29" t="s">
        <v>945</v>
      </c>
      <c r="L201" s="29" t="s">
        <v>773</v>
      </c>
    </row>
    <row r="202" spans="1:12" ht="15" customHeight="1" x14ac:dyDescent="0.25">
      <c r="A202" s="20" t="s">
        <v>444</v>
      </c>
      <c r="B202" s="20"/>
      <c r="C202" s="21">
        <v>44620</v>
      </c>
      <c r="D202" s="20" t="s">
        <v>768</v>
      </c>
      <c r="E202" s="22">
        <v>2022100112</v>
      </c>
      <c r="F202" s="20" t="s">
        <v>940</v>
      </c>
      <c r="G202" s="20">
        <v>1085341520</v>
      </c>
      <c r="H202" s="20" t="s">
        <v>1010</v>
      </c>
      <c r="I202" s="20" t="s">
        <v>771</v>
      </c>
      <c r="J202" s="23">
        <v>2022000002</v>
      </c>
      <c r="K202" s="24" t="s">
        <v>948</v>
      </c>
      <c r="L202" s="24" t="s">
        <v>773</v>
      </c>
    </row>
    <row r="203" spans="1:12" ht="15" customHeight="1" x14ac:dyDescent="0.25">
      <c r="A203" s="25" t="s">
        <v>444</v>
      </c>
      <c r="B203" s="25"/>
      <c r="C203" s="26">
        <v>44620</v>
      </c>
      <c r="D203" s="25" t="s">
        <v>768</v>
      </c>
      <c r="E203" s="27">
        <v>2022100146</v>
      </c>
      <c r="F203" s="25" t="s">
        <v>1011</v>
      </c>
      <c r="G203" s="25">
        <v>1085256774</v>
      </c>
      <c r="H203" s="25" t="s">
        <v>1012</v>
      </c>
      <c r="I203" s="25" t="s">
        <v>771</v>
      </c>
      <c r="J203" s="28">
        <v>2022000116</v>
      </c>
      <c r="K203" s="29" t="s">
        <v>942</v>
      </c>
      <c r="L203" s="29" t="s">
        <v>773</v>
      </c>
    </row>
    <row r="204" spans="1:12" ht="15" customHeight="1" x14ac:dyDescent="0.25">
      <c r="A204" s="20" t="s">
        <v>444</v>
      </c>
      <c r="B204" s="20"/>
      <c r="C204" s="21">
        <v>44621</v>
      </c>
      <c r="D204" s="20" t="s">
        <v>768</v>
      </c>
      <c r="E204" s="22">
        <v>2022100151</v>
      </c>
      <c r="F204" s="20" t="s">
        <v>990</v>
      </c>
      <c r="G204" s="20">
        <v>59824436</v>
      </c>
      <c r="H204" s="20" t="s">
        <v>1013</v>
      </c>
      <c r="I204" s="20" t="s">
        <v>771</v>
      </c>
      <c r="J204" s="23">
        <v>2022000317</v>
      </c>
      <c r="K204" s="24" t="s">
        <v>957</v>
      </c>
      <c r="L204" s="24" t="s">
        <v>773</v>
      </c>
    </row>
    <row r="205" spans="1:12" ht="15" customHeight="1" x14ac:dyDescent="0.25">
      <c r="A205" s="25" t="s">
        <v>444</v>
      </c>
      <c r="B205" s="25"/>
      <c r="C205" s="26">
        <v>44637</v>
      </c>
      <c r="D205" s="25" t="s">
        <v>768</v>
      </c>
      <c r="E205" s="27">
        <v>2022100229</v>
      </c>
      <c r="F205" s="25" t="s">
        <v>1004</v>
      </c>
      <c r="G205" s="25">
        <v>1085257386</v>
      </c>
      <c r="H205" s="25" t="s">
        <v>1014</v>
      </c>
      <c r="I205" s="25" t="s">
        <v>771</v>
      </c>
      <c r="J205" s="28">
        <v>2022000067</v>
      </c>
      <c r="K205" s="29" t="s">
        <v>945</v>
      </c>
      <c r="L205" s="29" t="s">
        <v>773</v>
      </c>
    </row>
    <row r="206" spans="1:12" ht="15" customHeight="1" x14ac:dyDescent="0.25">
      <c r="A206" s="20" t="s">
        <v>444</v>
      </c>
      <c r="B206" s="20"/>
      <c r="C206" s="21">
        <v>44645</v>
      </c>
      <c r="D206" s="20" t="s">
        <v>768</v>
      </c>
      <c r="E206" s="22">
        <v>2022100250</v>
      </c>
      <c r="F206" s="20" t="s">
        <v>987</v>
      </c>
      <c r="G206" s="20">
        <v>1085323424</v>
      </c>
      <c r="H206" s="20" t="s">
        <v>1015</v>
      </c>
      <c r="I206" s="20" t="s">
        <v>771</v>
      </c>
      <c r="J206" s="23">
        <v>2022000049</v>
      </c>
      <c r="K206" s="24" t="s">
        <v>945</v>
      </c>
      <c r="L206" s="24" t="s">
        <v>773</v>
      </c>
    </row>
    <row r="207" spans="1:12" ht="15" customHeight="1" x14ac:dyDescent="0.25">
      <c r="A207" s="25" t="s">
        <v>444</v>
      </c>
      <c r="B207" s="25"/>
      <c r="C207" s="26">
        <v>44646</v>
      </c>
      <c r="D207" s="25" t="s">
        <v>768</v>
      </c>
      <c r="E207" s="27">
        <v>2022100251</v>
      </c>
      <c r="F207" s="25" t="s">
        <v>940</v>
      </c>
      <c r="G207" s="25">
        <v>1085341520</v>
      </c>
      <c r="H207" s="25" t="s">
        <v>1016</v>
      </c>
      <c r="I207" s="25" t="s">
        <v>771</v>
      </c>
      <c r="J207" s="28">
        <v>2022000002</v>
      </c>
      <c r="K207" s="29" t="s">
        <v>948</v>
      </c>
      <c r="L207" s="29" t="s">
        <v>773</v>
      </c>
    </row>
    <row r="208" spans="1:12" ht="15" customHeight="1" x14ac:dyDescent="0.25">
      <c r="A208" s="20" t="s">
        <v>444</v>
      </c>
      <c r="B208" s="20"/>
      <c r="C208" s="21">
        <v>44647</v>
      </c>
      <c r="D208" s="20" t="s">
        <v>768</v>
      </c>
      <c r="E208" s="22">
        <v>2022100286</v>
      </c>
      <c r="F208" s="20" t="s">
        <v>1017</v>
      </c>
      <c r="G208" s="20">
        <v>1085315713</v>
      </c>
      <c r="H208" s="20" t="s">
        <v>1018</v>
      </c>
      <c r="I208" s="20" t="s">
        <v>771</v>
      </c>
      <c r="J208" s="23">
        <v>2022000412</v>
      </c>
      <c r="K208" s="24" t="s">
        <v>1019</v>
      </c>
      <c r="L208" s="24" t="s">
        <v>773</v>
      </c>
    </row>
    <row r="209" spans="1:12" ht="15" customHeight="1" x14ac:dyDescent="0.25">
      <c r="A209" s="516"/>
      <c r="B209" s="516"/>
      <c r="C209" s="516"/>
      <c r="D209" s="516"/>
      <c r="E209" s="516"/>
      <c r="F209" s="516"/>
      <c r="G209" s="516"/>
      <c r="H209" s="516"/>
      <c r="I209" s="516"/>
      <c r="J209" s="30" t="s">
        <v>779</v>
      </c>
      <c r="K209" s="30" t="s">
        <v>1020</v>
      </c>
      <c r="L209" s="30" t="s">
        <v>773</v>
      </c>
    </row>
    <row r="211" spans="1:12" ht="15" customHeight="1" x14ac:dyDescent="0.25">
      <c r="B211" t="s">
        <v>801</v>
      </c>
      <c r="D211" s="13" t="str">
        <f>+K192</f>
        <v>56,347,969.00</v>
      </c>
    </row>
    <row r="212" spans="1:12" ht="15" customHeight="1" x14ac:dyDescent="0.25">
      <c r="B212" t="s">
        <v>802</v>
      </c>
      <c r="D212" s="13" t="str">
        <f>+K209</f>
        <v>21,612,199.00</v>
      </c>
    </row>
    <row r="214" spans="1:12" ht="18.75" customHeight="1" x14ac:dyDescent="0.3">
      <c r="A214" s="17" t="s">
        <v>932</v>
      </c>
    </row>
    <row r="215" spans="1:12" ht="15.75" customHeight="1" x14ac:dyDescent="0.25">
      <c r="A215" s="18" t="s">
        <v>1021</v>
      </c>
    </row>
    <row r="216" spans="1:12" ht="15" customHeight="1" x14ac:dyDescent="0.25">
      <c r="A216" s="19" t="s">
        <v>758</v>
      </c>
      <c r="B216" s="19" t="s">
        <v>759</v>
      </c>
      <c r="C216" s="19" t="s">
        <v>760</v>
      </c>
      <c r="D216" s="19" t="s">
        <v>761</v>
      </c>
      <c r="E216" s="19" t="s">
        <v>762</v>
      </c>
      <c r="F216" s="19" t="s">
        <v>763</v>
      </c>
      <c r="G216" s="19" t="s">
        <v>764</v>
      </c>
      <c r="H216" s="19" t="s">
        <v>46</v>
      </c>
      <c r="I216" s="19" t="s">
        <v>765</v>
      </c>
      <c r="J216" s="19" t="s">
        <v>762</v>
      </c>
      <c r="K216" s="19" t="s">
        <v>766</v>
      </c>
      <c r="L216" s="19" t="s">
        <v>767</v>
      </c>
    </row>
    <row r="217" spans="1:12" ht="15" customHeight="1" x14ac:dyDescent="0.25">
      <c r="A217" s="25" t="s">
        <v>636</v>
      </c>
      <c r="B217" s="25"/>
      <c r="C217" s="26">
        <v>44611</v>
      </c>
      <c r="D217" s="25" t="s">
        <v>768</v>
      </c>
      <c r="E217" s="27">
        <v>2022100067</v>
      </c>
      <c r="F217" s="25" t="s">
        <v>1022</v>
      </c>
      <c r="G217" s="25">
        <v>1085248255</v>
      </c>
      <c r="H217" s="25" t="s">
        <v>1023</v>
      </c>
      <c r="I217" s="25" t="s">
        <v>771</v>
      </c>
      <c r="J217" s="28">
        <v>2022000161</v>
      </c>
      <c r="K217" s="29" t="s">
        <v>1024</v>
      </c>
      <c r="L217" s="29" t="s">
        <v>773</v>
      </c>
    </row>
    <row r="218" spans="1:12" ht="15" customHeight="1" x14ac:dyDescent="0.25">
      <c r="A218" s="20" t="s">
        <v>636</v>
      </c>
      <c r="B218" s="20"/>
      <c r="C218" s="21">
        <v>44611</v>
      </c>
      <c r="D218" s="20" t="s">
        <v>768</v>
      </c>
      <c r="E218" s="22">
        <v>2022100068</v>
      </c>
      <c r="F218" s="20" t="s">
        <v>1025</v>
      </c>
      <c r="G218" s="20">
        <v>94507863</v>
      </c>
      <c r="H218" s="20" t="s">
        <v>1026</v>
      </c>
      <c r="I218" s="20" t="s">
        <v>771</v>
      </c>
      <c r="J218" s="23">
        <v>2022000163</v>
      </c>
      <c r="K218" s="24" t="s">
        <v>1027</v>
      </c>
      <c r="L218" s="24" t="s">
        <v>773</v>
      </c>
    </row>
    <row r="219" spans="1:12" ht="15" customHeight="1" x14ac:dyDescent="0.25">
      <c r="A219" s="25" t="s">
        <v>636</v>
      </c>
      <c r="B219" s="25"/>
      <c r="C219" s="26">
        <v>44611</v>
      </c>
      <c r="D219" s="25" t="s">
        <v>768</v>
      </c>
      <c r="E219" s="27">
        <v>2022100069</v>
      </c>
      <c r="F219" s="25" t="s">
        <v>1028</v>
      </c>
      <c r="G219" s="25">
        <v>98399287</v>
      </c>
      <c r="H219" s="25" t="s">
        <v>1029</v>
      </c>
      <c r="I219" s="25" t="s">
        <v>771</v>
      </c>
      <c r="J219" s="28">
        <v>2022000162</v>
      </c>
      <c r="K219" s="29" t="s">
        <v>1030</v>
      </c>
      <c r="L219" s="29" t="s">
        <v>773</v>
      </c>
    </row>
    <row r="220" spans="1:12" ht="15" customHeight="1" x14ac:dyDescent="0.25">
      <c r="A220" s="20" t="s">
        <v>636</v>
      </c>
      <c r="B220" s="20"/>
      <c r="C220" s="21">
        <v>44620</v>
      </c>
      <c r="D220" s="20" t="s">
        <v>768</v>
      </c>
      <c r="E220" s="22">
        <v>2022100106</v>
      </c>
      <c r="F220" s="20" t="s">
        <v>1031</v>
      </c>
      <c r="G220" s="20">
        <v>890100577</v>
      </c>
      <c r="H220" s="20" t="s">
        <v>1032</v>
      </c>
      <c r="I220" s="20" t="s">
        <v>771</v>
      </c>
      <c r="J220" s="23">
        <v>2022000259</v>
      </c>
      <c r="K220" s="24" t="s">
        <v>1033</v>
      </c>
      <c r="L220" s="24" t="s">
        <v>773</v>
      </c>
    </row>
    <row r="221" spans="1:12" ht="15" customHeight="1" x14ac:dyDescent="0.25">
      <c r="A221" s="25" t="s">
        <v>636</v>
      </c>
      <c r="B221" s="25"/>
      <c r="C221" s="26">
        <v>44620</v>
      </c>
      <c r="D221" s="25" t="s">
        <v>768</v>
      </c>
      <c r="E221" s="27">
        <v>2022100107</v>
      </c>
      <c r="F221" s="25" t="s">
        <v>1034</v>
      </c>
      <c r="G221" s="25">
        <v>98399212</v>
      </c>
      <c r="H221" s="25" t="s">
        <v>1035</v>
      </c>
      <c r="I221" s="25" t="s">
        <v>771</v>
      </c>
      <c r="J221" s="28">
        <v>2022000260</v>
      </c>
      <c r="K221" s="29" t="s">
        <v>1036</v>
      </c>
      <c r="L221" s="29" t="s">
        <v>773</v>
      </c>
    </row>
    <row r="222" spans="1:12" ht="15" customHeight="1" x14ac:dyDescent="0.25">
      <c r="A222" s="516"/>
      <c r="B222" s="516"/>
      <c r="C222" s="516"/>
      <c r="D222" s="516"/>
      <c r="E222" s="516"/>
      <c r="F222" s="516"/>
      <c r="G222" s="516"/>
      <c r="H222" s="516"/>
      <c r="I222" s="516"/>
      <c r="J222" s="30" t="s">
        <v>779</v>
      </c>
      <c r="K222" s="30" t="s">
        <v>1037</v>
      </c>
      <c r="L222" s="30" t="s">
        <v>773</v>
      </c>
    </row>
    <row r="224" spans="1:12" ht="15" customHeight="1" x14ac:dyDescent="0.25">
      <c r="B224" t="s">
        <v>801</v>
      </c>
      <c r="D224" s="32">
        <v>0</v>
      </c>
    </row>
    <row r="225" spans="1:12" ht="15" customHeight="1" x14ac:dyDescent="0.25">
      <c r="B225" t="s">
        <v>802</v>
      </c>
      <c r="D225" t="str">
        <f>+K222</f>
        <v>2,901,064.00</v>
      </c>
    </row>
    <row r="227" spans="1:12" ht="18.75" customHeight="1" x14ac:dyDescent="0.3">
      <c r="A227" s="17" t="s">
        <v>1038</v>
      </c>
    </row>
    <row r="228" spans="1:12" ht="15.75" customHeight="1" x14ac:dyDescent="0.25">
      <c r="A228" s="18" t="s">
        <v>1039</v>
      </c>
    </row>
    <row r="229" spans="1:12" ht="15" customHeight="1" x14ac:dyDescent="0.25">
      <c r="A229" s="19" t="s">
        <v>758</v>
      </c>
      <c r="B229" s="19" t="s">
        <v>759</v>
      </c>
      <c r="C229" s="19" t="s">
        <v>760</v>
      </c>
      <c r="D229" s="19" t="s">
        <v>761</v>
      </c>
      <c r="E229" s="19" t="s">
        <v>762</v>
      </c>
      <c r="F229" s="19" t="s">
        <v>763</v>
      </c>
      <c r="G229" s="19" t="s">
        <v>764</v>
      </c>
      <c r="H229" s="19" t="s">
        <v>46</v>
      </c>
      <c r="I229" s="19" t="s">
        <v>765</v>
      </c>
      <c r="J229" s="19" t="s">
        <v>762</v>
      </c>
      <c r="K229" s="19" t="s">
        <v>766</v>
      </c>
      <c r="L229" s="19" t="s">
        <v>767</v>
      </c>
    </row>
    <row r="230" spans="1:12" ht="15" customHeight="1" x14ac:dyDescent="0.25">
      <c r="A230" s="25" t="s">
        <v>227</v>
      </c>
      <c r="B230" s="25"/>
      <c r="C230" s="26">
        <v>44529</v>
      </c>
      <c r="D230" s="25" t="s">
        <v>768</v>
      </c>
      <c r="E230" s="27">
        <v>2021000588</v>
      </c>
      <c r="F230" s="25" t="s">
        <v>1040</v>
      </c>
      <c r="G230" s="25">
        <v>700154480</v>
      </c>
      <c r="H230" s="25" t="s">
        <v>1041</v>
      </c>
      <c r="I230" s="25" t="s">
        <v>771</v>
      </c>
      <c r="J230" s="28">
        <v>2021001676</v>
      </c>
      <c r="K230" s="29" t="s">
        <v>1042</v>
      </c>
      <c r="L230" s="29" t="s">
        <v>773</v>
      </c>
    </row>
    <row r="231" spans="1:12" ht="15" customHeight="1" x14ac:dyDescent="0.25">
      <c r="A231" s="535"/>
      <c r="B231" s="535"/>
      <c r="C231" s="535"/>
      <c r="D231" s="535"/>
      <c r="E231" s="535"/>
      <c r="F231" s="535"/>
      <c r="G231" s="535"/>
      <c r="H231" s="535"/>
      <c r="I231" s="535"/>
      <c r="J231" s="33" t="s">
        <v>779</v>
      </c>
      <c r="K231" s="33" t="s">
        <v>1042</v>
      </c>
      <c r="L231" s="33" t="s">
        <v>773</v>
      </c>
    </row>
    <row r="232" spans="1:12" ht="15.75" customHeight="1" x14ac:dyDescent="0.25">
      <c r="A232" s="18" t="s">
        <v>1043</v>
      </c>
      <c r="E232" t="s">
        <v>1044</v>
      </c>
    </row>
    <row r="234" spans="1:12" ht="18.75" customHeight="1" x14ac:dyDescent="0.3">
      <c r="A234" s="17" t="s">
        <v>787</v>
      </c>
    </row>
    <row r="235" spans="1:12" ht="15.75" customHeight="1" x14ac:dyDescent="0.25">
      <c r="A235" s="18" t="s">
        <v>1043</v>
      </c>
      <c r="E235" t="s">
        <v>1044</v>
      </c>
    </row>
    <row r="236" spans="1:12" ht="15.75" customHeight="1" x14ac:dyDescent="0.25">
      <c r="A236" s="18" t="s">
        <v>1039</v>
      </c>
      <c r="E236" t="s">
        <v>1044</v>
      </c>
    </row>
    <row r="238" spans="1:12" ht="15" customHeight="1" x14ac:dyDescent="0.25">
      <c r="B238" t="s">
        <v>801</v>
      </c>
      <c r="D238" t="str">
        <f>+K231</f>
        <v>903,200.00</v>
      </c>
    </row>
    <row r="239" spans="1:12" ht="15" customHeight="1" x14ac:dyDescent="0.25">
      <c r="B239" t="s">
        <v>802</v>
      </c>
      <c r="D239" s="32">
        <v>0</v>
      </c>
    </row>
    <row r="241" spans="1:12" ht="18.75" customHeight="1" x14ac:dyDescent="0.3">
      <c r="A241" s="17" t="s">
        <v>1038</v>
      </c>
    </row>
    <row r="242" spans="1:12" ht="15.75" customHeight="1" x14ac:dyDescent="0.25">
      <c r="A242" s="18" t="s">
        <v>1045</v>
      </c>
      <c r="E242" t="s">
        <v>1044</v>
      </c>
    </row>
    <row r="243" spans="1:12" ht="15.75" customHeight="1" x14ac:dyDescent="0.25">
      <c r="A243" s="18" t="s">
        <v>1046</v>
      </c>
      <c r="E243" t="s">
        <v>1044</v>
      </c>
    </row>
    <row r="245" spans="1:12" ht="18.75" customHeight="1" x14ac:dyDescent="0.3">
      <c r="A245" s="17" t="s">
        <v>787</v>
      </c>
    </row>
    <row r="246" spans="1:12" ht="15.75" customHeight="1" x14ac:dyDescent="0.25">
      <c r="A246" s="18" t="s">
        <v>1046</v>
      </c>
      <c r="E246" t="s">
        <v>1044</v>
      </c>
    </row>
    <row r="247" spans="1:12" ht="15.75" customHeight="1" x14ac:dyDescent="0.25">
      <c r="A247" s="18" t="s">
        <v>1045</v>
      </c>
    </row>
    <row r="248" spans="1:12" ht="15" customHeight="1" x14ac:dyDescent="0.25">
      <c r="A248" s="19" t="s">
        <v>758</v>
      </c>
      <c r="B248" s="19" t="s">
        <v>759</v>
      </c>
      <c r="C248" s="19" t="s">
        <v>760</v>
      </c>
      <c r="D248" s="19" t="s">
        <v>761</v>
      </c>
      <c r="E248" s="19" t="s">
        <v>762</v>
      </c>
      <c r="F248" s="19" t="s">
        <v>763</v>
      </c>
      <c r="G248" s="19" t="s">
        <v>764</v>
      </c>
      <c r="H248" s="19" t="s">
        <v>46</v>
      </c>
      <c r="I248" s="19" t="s">
        <v>765</v>
      </c>
      <c r="J248" s="19" t="s">
        <v>762</v>
      </c>
      <c r="K248" s="19" t="s">
        <v>766</v>
      </c>
      <c r="L248" s="19" t="s">
        <v>767</v>
      </c>
    </row>
    <row r="249" spans="1:12" ht="15" customHeight="1" x14ac:dyDescent="0.25">
      <c r="A249" s="25" t="s">
        <v>339</v>
      </c>
      <c r="B249" s="25"/>
      <c r="C249" s="26">
        <v>44484</v>
      </c>
      <c r="D249" s="25" t="s">
        <v>768</v>
      </c>
      <c r="E249" s="27">
        <v>2021500804</v>
      </c>
      <c r="F249" s="25" t="s">
        <v>1047</v>
      </c>
      <c r="G249" s="25">
        <v>1085297194</v>
      </c>
      <c r="H249" s="25" t="s">
        <v>1048</v>
      </c>
      <c r="I249" s="25" t="s">
        <v>771</v>
      </c>
      <c r="J249" s="28">
        <v>2021000002</v>
      </c>
      <c r="K249" s="29" t="s">
        <v>1049</v>
      </c>
      <c r="L249" s="29" t="s">
        <v>773</v>
      </c>
    </row>
    <row r="250" spans="1:12" ht="15" customHeight="1" x14ac:dyDescent="0.25">
      <c r="A250" s="20" t="s">
        <v>339</v>
      </c>
      <c r="B250" s="20"/>
      <c r="C250" s="21">
        <v>44484</v>
      </c>
      <c r="D250" s="20" t="s">
        <v>768</v>
      </c>
      <c r="E250" s="22">
        <v>2021500805</v>
      </c>
      <c r="F250" s="20" t="s">
        <v>1047</v>
      </c>
      <c r="G250" s="20">
        <v>1085297194</v>
      </c>
      <c r="H250" s="20" t="s">
        <v>1050</v>
      </c>
      <c r="I250" s="20" t="s">
        <v>771</v>
      </c>
      <c r="J250" s="23">
        <v>2021000002</v>
      </c>
      <c r="K250" s="24" t="s">
        <v>1051</v>
      </c>
      <c r="L250" s="24" t="s">
        <v>773</v>
      </c>
    </row>
    <row r="251" spans="1:12" ht="15" customHeight="1" x14ac:dyDescent="0.25">
      <c r="A251" s="25" t="s">
        <v>339</v>
      </c>
      <c r="B251" s="25"/>
      <c r="C251" s="26">
        <v>44553</v>
      </c>
      <c r="D251" s="25" t="s">
        <v>768</v>
      </c>
      <c r="E251" s="27">
        <v>2021500861</v>
      </c>
      <c r="F251" s="25" t="s">
        <v>1047</v>
      </c>
      <c r="G251" s="25">
        <v>1085297194</v>
      </c>
      <c r="H251" s="25" t="s">
        <v>1052</v>
      </c>
      <c r="I251" s="25" t="s">
        <v>771</v>
      </c>
      <c r="J251" s="28">
        <v>2021000002</v>
      </c>
      <c r="K251" s="29" t="s">
        <v>1053</v>
      </c>
      <c r="L251" s="29" t="s">
        <v>773</v>
      </c>
    </row>
    <row r="252" spans="1:12" ht="15" customHeight="1" x14ac:dyDescent="0.25">
      <c r="A252" s="20" t="s">
        <v>339</v>
      </c>
      <c r="B252" s="20"/>
      <c r="C252" s="21">
        <v>44553</v>
      </c>
      <c r="D252" s="20" t="s">
        <v>768</v>
      </c>
      <c r="E252" s="22">
        <v>2021500862</v>
      </c>
      <c r="F252" s="20" t="s">
        <v>1047</v>
      </c>
      <c r="G252" s="20">
        <v>1085297194</v>
      </c>
      <c r="H252" s="20" t="s">
        <v>1054</v>
      </c>
      <c r="I252" s="20" t="s">
        <v>771</v>
      </c>
      <c r="J252" s="23">
        <v>2021000002</v>
      </c>
      <c r="K252" s="24" t="s">
        <v>1055</v>
      </c>
      <c r="L252" s="24" t="s">
        <v>773</v>
      </c>
    </row>
    <row r="253" spans="1:12" ht="15" customHeight="1" x14ac:dyDescent="0.25">
      <c r="A253" s="516"/>
      <c r="B253" s="516"/>
      <c r="C253" s="516"/>
      <c r="D253" s="516"/>
      <c r="E253" s="516"/>
      <c r="F253" s="516"/>
      <c r="G253" s="516"/>
      <c r="H253" s="516"/>
      <c r="I253" s="516"/>
      <c r="J253" s="30" t="s">
        <v>779</v>
      </c>
      <c r="K253" s="30" t="s">
        <v>1056</v>
      </c>
      <c r="L253" s="30" t="s">
        <v>773</v>
      </c>
    </row>
    <row r="255" spans="1:12" ht="15" customHeight="1" x14ac:dyDescent="0.25">
      <c r="B255" t="s">
        <v>801</v>
      </c>
      <c r="D255" t="str">
        <f>+K253</f>
        <v>242,042.00</v>
      </c>
    </row>
    <row r="256" spans="1:12" ht="15" customHeight="1" x14ac:dyDescent="0.25">
      <c r="B256" t="s">
        <v>802</v>
      </c>
      <c r="D256" s="32">
        <v>0</v>
      </c>
    </row>
    <row r="258" spans="1:12" ht="18.75" customHeight="1" x14ac:dyDescent="0.3">
      <c r="A258" s="17" t="s">
        <v>932</v>
      </c>
    </row>
    <row r="259" spans="1:12" ht="15.75" customHeight="1" x14ac:dyDescent="0.25">
      <c r="A259" s="18" t="s">
        <v>1057</v>
      </c>
    </row>
    <row r="260" spans="1:12" ht="15" customHeight="1" x14ac:dyDescent="0.25">
      <c r="A260" s="19" t="s">
        <v>758</v>
      </c>
      <c r="B260" s="19" t="s">
        <v>759</v>
      </c>
      <c r="C260" s="19" t="s">
        <v>760</v>
      </c>
      <c r="D260" s="19" t="s">
        <v>761</v>
      </c>
      <c r="E260" s="19" t="s">
        <v>762</v>
      </c>
      <c r="F260" s="19" t="s">
        <v>763</v>
      </c>
      <c r="G260" s="19" t="s">
        <v>764</v>
      </c>
      <c r="H260" s="19" t="s">
        <v>46</v>
      </c>
      <c r="I260" s="19" t="s">
        <v>765</v>
      </c>
      <c r="J260" s="19" t="s">
        <v>762</v>
      </c>
      <c r="K260" s="19" t="s">
        <v>766</v>
      </c>
      <c r="L260" s="19" t="s">
        <v>767</v>
      </c>
    </row>
    <row r="261" spans="1:12" ht="15" customHeight="1" x14ac:dyDescent="0.25">
      <c r="A261" s="25" t="s">
        <v>82</v>
      </c>
      <c r="B261" s="25"/>
      <c r="C261" s="26">
        <v>44499</v>
      </c>
      <c r="D261" s="25" t="s">
        <v>768</v>
      </c>
      <c r="E261" s="27">
        <v>2021700087</v>
      </c>
      <c r="F261" s="25" t="s">
        <v>1058</v>
      </c>
      <c r="G261" s="25">
        <v>79957696</v>
      </c>
      <c r="H261" s="25" t="s">
        <v>1059</v>
      </c>
      <c r="I261" s="25" t="s">
        <v>771</v>
      </c>
      <c r="J261" s="28">
        <v>2021001258</v>
      </c>
      <c r="K261" s="29" t="s">
        <v>1060</v>
      </c>
      <c r="L261" s="29" t="s">
        <v>773</v>
      </c>
    </row>
    <row r="262" spans="1:12" ht="15" customHeight="1" x14ac:dyDescent="0.25">
      <c r="A262" s="20" t="s">
        <v>82</v>
      </c>
      <c r="B262" s="20"/>
      <c r="C262" s="21">
        <v>44499</v>
      </c>
      <c r="D262" s="20" t="s">
        <v>768</v>
      </c>
      <c r="E262" s="22">
        <v>2021700088</v>
      </c>
      <c r="F262" s="20" t="s">
        <v>1061</v>
      </c>
      <c r="G262" s="20">
        <v>12974137</v>
      </c>
      <c r="H262" s="20" t="s">
        <v>1062</v>
      </c>
      <c r="I262" s="20" t="s">
        <v>771</v>
      </c>
      <c r="J262" s="23">
        <v>2021001463</v>
      </c>
      <c r="K262" s="24" t="s">
        <v>1063</v>
      </c>
      <c r="L262" s="24" t="s">
        <v>773</v>
      </c>
    </row>
    <row r="263" spans="1:12" ht="15" customHeight="1" x14ac:dyDescent="0.25">
      <c r="A263" s="25" t="s">
        <v>82</v>
      </c>
      <c r="B263" s="25"/>
      <c r="C263" s="26">
        <v>44499</v>
      </c>
      <c r="D263" s="25" t="s">
        <v>768</v>
      </c>
      <c r="E263" s="27">
        <v>2021700089</v>
      </c>
      <c r="F263" s="25" t="s">
        <v>1064</v>
      </c>
      <c r="G263" s="25">
        <v>30737065</v>
      </c>
      <c r="H263" s="25" t="s">
        <v>1065</v>
      </c>
      <c r="I263" s="25" t="s">
        <v>771</v>
      </c>
      <c r="J263" s="28">
        <v>2021001386</v>
      </c>
      <c r="K263" s="29" t="s">
        <v>1066</v>
      </c>
      <c r="L263" s="29" t="s">
        <v>773</v>
      </c>
    </row>
    <row r="264" spans="1:12" ht="15" customHeight="1" x14ac:dyDescent="0.25">
      <c r="A264" s="20" t="s">
        <v>82</v>
      </c>
      <c r="B264" s="20"/>
      <c r="C264" s="21">
        <v>44499</v>
      </c>
      <c r="D264" s="20" t="s">
        <v>768</v>
      </c>
      <c r="E264" s="22">
        <v>2021700090</v>
      </c>
      <c r="F264" s="20" t="s">
        <v>1067</v>
      </c>
      <c r="G264" s="20">
        <v>12969995</v>
      </c>
      <c r="H264" s="20" t="s">
        <v>1068</v>
      </c>
      <c r="I264" s="20" t="s">
        <v>771</v>
      </c>
      <c r="J264" s="23">
        <v>2021001364</v>
      </c>
      <c r="K264" s="24" t="s">
        <v>1069</v>
      </c>
      <c r="L264" s="24" t="s">
        <v>773</v>
      </c>
    </row>
    <row r="265" spans="1:12" ht="15" customHeight="1" x14ac:dyDescent="0.25">
      <c r="A265" s="25" t="s">
        <v>82</v>
      </c>
      <c r="B265" s="25"/>
      <c r="C265" s="26">
        <v>44561</v>
      </c>
      <c r="D265" s="25" t="s">
        <v>768</v>
      </c>
      <c r="E265" s="27">
        <v>2021700127</v>
      </c>
      <c r="F265" s="25" t="s">
        <v>1028</v>
      </c>
      <c r="G265" s="25">
        <v>98399287</v>
      </c>
      <c r="H265" s="25" t="s">
        <v>1070</v>
      </c>
      <c r="I265" s="25" t="s">
        <v>771</v>
      </c>
      <c r="J265" s="28">
        <v>2021002146</v>
      </c>
      <c r="K265" s="29" t="s">
        <v>1071</v>
      </c>
      <c r="L265" s="29" t="s">
        <v>773</v>
      </c>
    </row>
    <row r="266" spans="1:12" ht="15" customHeight="1" x14ac:dyDescent="0.25">
      <c r="A266" s="20" t="s">
        <v>82</v>
      </c>
      <c r="B266" s="20"/>
      <c r="C266" s="21">
        <v>44561</v>
      </c>
      <c r="D266" s="20" t="s">
        <v>768</v>
      </c>
      <c r="E266" s="22">
        <v>2021700128</v>
      </c>
      <c r="F266" s="20" t="s">
        <v>987</v>
      </c>
      <c r="G266" s="20">
        <v>1085323424</v>
      </c>
      <c r="H266" s="20" t="s">
        <v>1072</v>
      </c>
      <c r="I266" s="20" t="s">
        <v>771</v>
      </c>
      <c r="J266" s="23">
        <v>2021002144</v>
      </c>
      <c r="K266" s="24" t="s">
        <v>1073</v>
      </c>
      <c r="L266" s="24" t="s">
        <v>773</v>
      </c>
    </row>
    <row r="267" spans="1:12" ht="15" customHeight="1" x14ac:dyDescent="0.25">
      <c r="A267" s="25" t="s">
        <v>82</v>
      </c>
      <c r="B267" s="25"/>
      <c r="C267" s="26">
        <v>44561</v>
      </c>
      <c r="D267" s="25" t="s">
        <v>768</v>
      </c>
      <c r="E267" s="27">
        <v>2021700129</v>
      </c>
      <c r="F267" s="25" t="s">
        <v>1074</v>
      </c>
      <c r="G267" s="25">
        <v>1085280624</v>
      </c>
      <c r="H267" s="25" t="s">
        <v>1075</v>
      </c>
      <c r="I267" s="25" t="s">
        <v>771</v>
      </c>
      <c r="J267" s="28">
        <v>2021002135</v>
      </c>
      <c r="K267" s="29" t="s">
        <v>1076</v>
      </c>
      <c r="L267" s="29" t="s">
        <v>773</v>
      </c>
    </row>
    <row r="268" spans="1:12" ht="15" customHeight="1" x14ac:dyDescent="0.25">
      <c r="A268" s="20" t="s">
        <v>82</v>
      </c>
      <c r="B268" s="20"/>
      <c r="C268" s="21">
        <v>44561</v>
      </c>
      <c r="D268" s="20" t="s">
        <v>768</v>
      </c>
      <c r="E268" s="22">
        <v>2021700130</v>
      </c>
      <c r="F268" s="20" t="s">
        <v>1077</v>
      </c>
      <c r="G268" s="20">
        <v>87070281</v>
      </c>
      <c r="H268" s="20" t="s">
        <v>1078</v>
      </c>
      <c r="I268" s="20" t="s">
        <v>771</v>
      </c>
      <c r="J268" s="23">
        <v>2021002136</v>
      </c>
      <c r="K268" s="24" t="s">
        <v>1079</v>
      </c>
      <c r="L268" s="24" t="s">
        <v>773</v>
      </c>
    </row>
    <row r="269" spans="1:12" ht="15" customHeight="1" x14ac:dyDescent="0.25">
      <c r="A269" s="25" t="s">
        <v>82</v>
      </c>
      <c r="B269" s="25"/>
      <c r="C269" s="26">
        <v>44561</v>
      </c>
      <c r="D269" s="25" t="s">
        <v>768</v>
      </c>
      <c r="E269" s="27">
        <v>2021700131</v>
      </c>
      <c r="F269" s="25" t="s">
        <v>1025</v>
      </c>
      <c r="G269" s="25">
        <v>94507863</v>
      </c>
      <c r="H269" s="25" t="s">
        <v>1080</v>
      </c>
      <c r="I269" s="25" t="s">
        <v>771</v>
      </c>
      <c r="J269" s="28">
        <v>2021002137</v>
      </c>
      <c r="K269" s="29" t="s">
        <v>1081</v>
      </c>
      <c r="L269" s="29" t="s">
        <v>773</v>
      </c>
    </row>
    <row r="270" spans="1:12" ht="15" customHeight="1" x14ac:dyDescent="0.25">
      <c r="A270" s="20" t="s">
        <v>82</v>
      </c>
      <c r="B270" s="20"/>
      <c r="C270" s="21">
        <v>44561</v>
      </c>
      <c r="D270" s="20" t="s">
        <v>768</v>
      </c>
      <c r="E270" s="22">
        <v>2021700132</v>
      </c>
      <c r="F270" s="20" t="s">
        <v>1082</v>
      </c>
      <c r="G270" s="20">
        <v>1089479531</v>
      </c>
      <c r="H270" s="20" t="s">
        <v>1083</v>
      </c>
      <c r="I270" s="20" t="s">
        <v>771</v>
      </c>
      <c r="J270" s="23">
        <v>2021002138</v>
      </c>
      <c r="K270" s="24" t="s">
        <v>1084</v>
      </c>
      <c r="L270" s="24" t="s">
        <v>773</v>
      </c>
    </row>
    <row r="271" spans="1:12" ht="15" customHeight="1" x14ac:dyDescent="0.25">
      <c r="A271" s="25" t="s">
        <v>82</v>
      </c>
      <c r="B271" s="25"/>
      <c r="C271" s="26">
        <v>44561</v>
      </c>
      <c r="D271" s="25" t="s">
        <v>768</v>
      </c>
      <c r="E271" s="27">
        <v>2021700133</v>
      </c>
      <c r="F271" s="25" t="s">
        <v>1085</v>
      </c>
      <c r="G271" s="25">
        <v>98387174</v>
      </c>
      <c r="H271" s="25" t="s">
        <v>1086</v>
      </c>
      <c r="I271" s="25" t="s">
        <v>771</v>
      </c>
      <c r="J271" s="28">
        <v>2021002139</v>
      </c>
      <c r="K271" s="29" t="s">
        <v>1087</v>
      </c>
      <c r="L271" s="29" t="s">
        <v>773</v>
      </c>
    </row>
    <row r="272" spans="1:12" ht="15" customHeight="1" x14ac:dyDescent="0.25">
      <c r="A272" s="20" t="s">
        <v>82</v>
      </c>
      <c r="B272" s="20"/>
      <c r="C272" s="21">
        <v>44561</v>
      </c>
      <c r="D272" s="20" t="s">
        <v>768</v>
      </c>
      <c r="E272" s="22">
        <v>2021700134</v>
      </c>
      <c r="F272" s="20" t="s">
        <v>1088</v>
      </c>
      <c r="G272" s="20">
        <v>30731639</v>
      </c>
      <c r="H272" s="20" t="s">
        <v>1089</v>
      </c>
      <c r="I272" s="20" t="s">
        <v>771</v>
      </c>
      <c r="J272" s="23">
        <v>2021002140</v>
      </c>
      <c r="K272" s="24" t="s">
        <v>1090</v>
      </c>
      <c r="L272" s="24" t="s">
        <v>773</v>
      </c>
    </row>
    <row r="273" spans="1:12" ht="15" customHeight="1" x14ac:dyDescent="0.25">
      <c r="A273" s="25" t="s">
        <v>82</v>
      </c>
      <c r="B273" s="25"/>
      <c r="C273" s="26">
        <v>44561</v>
      </c>
      <c r="D273" s="25" t="s">
        <v>768</v>
      </c>
      <c r="E273" s="27">
        <v>2021700135</v>
      </c>
      <c r="F273" s="25" t="s">
        <v>1091</v>
      </c>
      <c r="G273" s="25">
        <v>12753169</v>
      </c>
      <c r="H273" s="25" t="s">
        <v>1092</v>
      </c>
      <c r="I273" s="25" t="s">
        <v>771</v>
      </c>
      <c r="J273" s="28">
        <v>2021002141</v>
      </c>
      <c r="K273" s="29" t="s">
        <v>1093</v>
      </c>
      <c r="L273" s="29" t="s">
        <v>773</v>
      </c>
    </row>
    <row r="274" spans="1:12" ht="15" customHeight="1" x14ac:dyDescent="0.25">
      <c r="A274" s="20" t="s">
        <v>82</v>
      </c>
      <c r="B274" s="20"/>
      <c r="C274" s="21">
        <v>44561</v>
      </c>
      <c r="D274" s="20" t="s">
        <v>768</v>
      </c>
      <c r="E274" s="22">
        <v>2021700136</v>
      </c>
      <c r="F274" s="20" t="s">
        <v>1094</v>
      </c>
      <c r="G274" s="20">
        <v>1085297761</v>
      </c>
      <c r="H274" s="20" t="s">
        <v>1095</v>
      </c>
      <c r="I274" s="20" t="s">
        <v>771</v>
      </c>
      <c r="J274" s="23">
        <v>2021002142</v>
      </c>
      <c r="K274" s="24" t="s">
        <v>1096</v>
      </c>
      <c r="L274" s="24" t="s">
        <v>773</v>
      </c>
    </row>
    <row r="275" spans="1:12" ht="15" customHeight="1" x14ac:dyDescent="0.25">
      <c r="A275" s="25" t="s">
        <v>82</v>
      </c>
      <c r="B275" s="25"/>
      <c r="C275" s="26">
        <v>44561</v>
      </c>
      <c r="D275" s="25" t="s">
        <v>768</v>
      </c>
      <c r="E275" s="27">
        <v>2021700137</v>
      </c>
      <c r="F275" s="25" t="s">
        <v>1097</v>
      </c>
      <c r="G275" s="25">
        <v>59837182</v>
      </c>
      <c r="H275" s="25" t="s">
        <v>1098</v>
      </c>
      <c r="I275" s="25" t="s">
        <v>771</v>
      </c>
      <c r="J275" s="28">
        <v>2021002143</v>
      </c>
      <c r="K275" s="29" t="s">
        <v>1096</v>
      </c>
      <c r="L275" s="29" t="s">
        <v>773</v>
      </c>
    </row>
    <row r="276" spans="1:12" ht="15" customHeight="1" x14ac:dyDescent="0.25">
      <c r="A276" s="20" t="s">
        <v>82</v>
      </c>
      <c r="B276" s="20"/>
      <c r="C276" s="21">
        <v>44561</v>
      </c>
      <c r="D276" s="20" t="s">
        <v>768</v>
      </c>
      <c r="E276" s="22">
        <v>2021700138</v>
      </c>
      <c r="F276" s="20" t="s">
        <v>1099</v>
      </c>
      <c r="G276" s="20">
        <v>98381538</v>
      </c>
      <c r="H276" s="20" t="s">
        <v>1100</v>
      </c>
      <c r="I276" s="20" t="s">
        <v>771</v>
      </c>
      <c r="J276" s="23">
        <v>2021002145</v>
      </c>
      <c r="K276" s="24" t="s">
        <v>1101</v>
      </c>
      <c r="L276" s="24" t="s">
        <v>773</v>
      </c>
    </row>
    <row r="277" spans="1:12" ht="15" customHeight="1" x14ac:dyDescent="0.25">
      <c r="A277" s="25" t="s">
        <v>82</v>
      </c>
      <c r="B277" s="25"/>
      <c r="C277" s="26">
        <v>44561</v>
      </c>
      <c r="D277" s="25" t="s">
        <v>768</v>
      </c>
      <c r="E277" s="27">
        <v>2021700139</v>
      </c>
      <c r="F277" s="25" t="s">
        <v>1102</v>
      </c>
      <c r="G277" s="25">
        <v>27094105</v>
      </c>
      <c r="H277" s="25" t="s">
        <v>1103</v>
      </c>
      <c r="I277" s="25" t="s">
        <v>771</v>
      </c>
      <c r="J277" s="28">
        <v>2021002176</v>
      </c>
      <c r="K277" s="29" t="s">
        <v>1104</v>
      </c>
      <c r="L277" s="29" t="s">
        <v>773</v>
      </c>
    </row>
    <row r="278" spans="1:12" ht="15" customHeight="1" x14ac:dyDescent="0.25">
      <c r="A278" s="20" t="s">
        <v>82</v>
      </c>
      <c r="B278" s="20"/>
      <c r="C278" s="21">
        <v>44561</v>
      </c>
      <c r="D278" s="20" t="s">
        <v>768</v>
      </c>
      <c r="E278" s="22">
        <v>2021700140</v>
      </c>
      <c r="F278" s="20" t="s">
        <v>1105</v>
      </c>
      <c r="G278" s="20">
        <v>1085294152</v>
      </c>
      <c r="H278" s="20" t="s">
        <v>1103</v>
      </c>
      <c r="I278" s="20" t="s">
        <v>771</v>
      </c>
      <c r="J278" s="23">
        <v>2021002147</v>
      </c>
      <c r="K278" s="24" t="s">
        <v>1106</v>
      </c>
      <c r="L278" s="24" t="s">
        <v>773</v>
      </c>
    </row>
    <row r="279" spans="1:12" ht="15" customHeight="1" x14ac:dyDescent="0.25">
      <c r="A279" s="25" t="s">
        <v>82</v>
      </c>
      <c r="B279" s="25"/>
      <c r="C279" s="26">
        <v>44561</v>
      </c>
      <c r="D279" s="25" t="s">
        <v>768</v>
      </c>
      <c r="E279" s="27">
        <v>2021700141</v>
      </c>
      <c r="F279" s="25" t="s">
        <v>1107</v>
      </c>
      <c r="G279" s="25">
        <v>1085270565</v>
      </c>
      <c r="H279" s="25" t="s">
        <v>1103</v>
      </c>
      <c r="I279" s="25" t="s">
        <v>771</v>
      </c>
      <c r="J279" s="28">
        <v>2021002174</v>
      </c>
      <c r="K279" s="29" t="s">
        <v>1104</v>
      </c>
      <c r="L279" s="29" t="s">
        <v>773</v>
      </c>
    </row>
    <row r="280" spans="1:12" ht="15" customHeight="1" x14ac:dyDescent="0.25">
      <c r="A280" s="20" t="s">
        <v>82</v>
      </c>
      <c r="B280" s="20"/>
      <c r="C280" s="21">
        <v>44561</v>
      </c>
      <c r="D280" s="20" t="s">
        <v>768</v>
      </c>
      <c r="E280" s="22">
        <v>2021700142</v>
      </c>
      <c r="F280" s="20" t="s">
        <v>1108</v>
      </c>
      <c r="G280" s="20">
        <v>59832769</v>
      </c>
      <c r="H280" s="20" t="s">
        <v>1103</v>
      </c>
      <c r="I280" s="20" t="s">
        <v>771</v>
      </c>
      <c r="J280" s="23">
        <v>2021002177</v>
      </c>
      <c r="K280" s="24" t="s">
        <v>1104</v>
      </c>
      <c r="L280" s="24" t="s">
        <v>773</v>
      </c>
    </row>
    <row r="281" spans="1:12" ht="15" customHeight="1" x14ac:dyDescent="0.25">
      <c r="A281" s="25" t="s">
        <v>82</v>
      </c>
      <c r="B281" s="25"/>
      <c r="C281" s="26">
        <v>44561</v>
      </c>
      <c r="D281" s="25" t="s">
        <v>768</v>
      </c>
      <c r="E281" s="27">
        <v>2021700143</v>
      </c>
      <c r="F281" s="25" t="s">
        <v>1109</v>
      </c>
      <c r="G281" s="25">
        <v>98395640</v>
      </c>
      <c r="H281" s="25" t="s">
        <v>1110</v>
      </c>
      <c r="I281" s="25" t="s">
        <v>771</v>
      </c>
      <c r="J281" s="28">
        <v>2021002175</v>
      </c>
      <c r="K281" s="29" t="s">
        <v>1111</v>
      </c>
      <c r="L281" s="29" t="s">
        <v>773</v>
      </c>
    </row>
    <row r="282" spans="1:12" ht="15" customHeight="1" x14ac:dyDescent="0.25">
      <c r="A282" s="20" t="s">
        <v>82</v>
      </c>
      <c r="B282" s="20"/>
      <c r="C282" s="21">
        <v>44561</v>
      </c>
      <c r="D282" s="20" t="s">
        <v>768</v>
      </c>
      <c r="E282" s="22">
        <v>2021700144</v>
      </c>
      <c r="F282" s="20" t="s">
        <v>1112</v>
      </c>
      <c r="G282" s="20">
        <v>1085275201</v>
      </c>
      <c r="H282" s="20" t="s">
        <v>1103</v>
      </c>
      <c r="I282" s="20" t="s">
        <v>771</v>
      </c>
      <c r="J282" s="23">
        <v>2021002163</v>
      </c>
      <c r="K282" s="24" t="s">
        <v>1113</v>
      </c>
      <c r="L282" s="24" t="s">
        <v>773</v>
      </c>
    </row>
    <row r="283" spans="1:12" ht="15" customHeight="1" x14ac:dyDescent="0.25">
      <c r="A283" s="25" t="s">
        <v>82</v>
      </c>
      <c r="B283" s="25"/>
      <c r="C283" s="26">
        <v>44561</v>
      </c>
      <c r="D283" s="25" t="s">
        <v>768</v>
      </c>
      <c r="E283" s="27">
        <v>2021700145</v>
      </c>
      <c r="F283" s="25" t="s">
        <v>1114</v>
      </c>
      <c r="G283" s="25">
        <v>52960943</v>
      </c>
      <c r="H283" s="25" t="s">
        <v>1103</v>
      </c>
      <c r="I283" s="25" t="s">
        <v>771</v>
      </c>
      <c r="J283" s="28">
        <v>2021002160</v>
      </c>
      <c r="K283" s="29" t="s">
        <v>1071</v>
      </c>
      <c r="L283" s="29" t="s">
        <v>773</v>
      </c>
    </row>
    <row r="284" spans="1:12" ht="15" customHeight="1" x14ac:dyDescent="0.25">
      <c r="A284" s="20" t="s">
        <v>82</v>
      </c>
      <c r="B284" s="20"/>
      <c r="C284" s="21">
        <v>44561</v>
      </c>
      <c r="D284" s="20" t="s">
        <v>768</v>
      </c>
      <c r="E284" s="22">
        <v>2021700146</v>
      </c>
      <c r="F284" s="20" t="s">
        <v>1115</v>
      </c>
      <c r="G284" s="20">
        <v>12754254</v>
      </c>
      <c r="H284" s="20" t="s">
        <v>1103</v>
      </c>
      <c r="I284" s="20" t="s">
        <v>771</v>
      </c>
      <c r="J284" s="23">
        <v>2021002162</v>
      </c>
      <c r="K284" s="24" t="s">
        <v>1104</v>
      </c>
      <c r="L284" s="24" t="s">
        <v>773</v>
      </c>
    </row>
    <row r="285" spans="1:12" ht="15" customHeight="1" x14ac:dyDescent="0.25">
      <c r="A285" s="25" t="s">
        <v>82</v>
      </c>
      <c r="B285" s="25"/>
      <c r="C285" s="26">
        <v>44561</v>
      </c>
      <c r="D285" s="25" t="s">
        <v>768</v>
      </c>
      <c r="E285" s="27">
        <v>2021700147</v>
      </c>
      <c r="F285" s="25" t="s">
        <v>1116</v>
      </c>
      <c r="G285" s="25">
        <v>59835788</v>
      </c>
      <c r="H285" s="25" t="s">
        <v>1103</v>
      </c>
      <c r="I285" s="25" t="s">
        <v>771</v>
      </c>
      <c r="J285" s="28">
        <v>2021002161</v>
      </c>
      <c r="K285" s="29" t="s">
        <v>1104</v>
      </c>
      <c r="L285" s="29" t="s">
        <v>773</v>
      </c>
    </row>
    <row r="286" spans="1:12" ht="15" customHeight="1" x14ac:dyDescent="0.25">
      <c r="A286" s="20" t="s">
        <v>82</v>
      </c>
      <c r="B286" s="20"/>
      <c r="C286" s="21">
        <v>44561</v>
      </c>
      <c r="D286" s="20" t="s">
        <v>768</v>
      </c>
      <c r="E286" s="22">
        <v>2021700148</v>
      </c>
      <c r="F286" s="20" t="s">
        <v>1117</v>
      </c>
      <c r="G286" s="20">
        <v>30742386</v>
      </c>
      <c r="H286" s="20" t="s">
        <v>1103</v>
      </c>
      <c r="I286" s="20" t="s">
        <v>771</v>
      </c>
      <c r="J286" s="23">
        <v>2021002153</v>
      </c>
      <c r="K286" s="24" t="s">
        <v>1071</v>
      </c>
      <c r="L286" s="24" t="s">
        <v>773</v>
      </c>
    </row>
    <row r="287" spans="1:12" ht="15" customHeight="1" x14ac:dyDescent="0.25">
      <c r="A287" s="25" t="s">
        <v>82</v>
      </c>
      <c r="B287" s="25"/>
      <c r="C287" s="26">
        <v>44561</v>
      </c>
      <c r="D287" s="25" t="s">
        <v>768</v>
      </c>
      <c r="E287" s="27">
        <v>2021700149</v>
      </c>
      <c r="F287" s="25" t="s">
        <v>1118</v>
      </c>
      <c r="G287" s="25">
        <v>1086358423</v>
      </c>
      <c r="H287" s="25" t="s">
        <v>1103</v>
      </c>
      <c r="I287" s="25" t="s">
        <v>771</v>
      </c>
      <c r="J287" s="28">
        <v>2021002154</v>
      </c>
      <c r="K287" s="29" t="s">
        <v>1119</v>
      </c>
      <c r="L287" s="29" t="s">
        <v>773</v>
      </c>
    </row>
    <row r="288" spans="1:12" ht="15" customHeight="1" x14ac:dyDescent="0.25">
      <c r="A288" s="20" t="s">
        <v>82</v>
      </c>
      <c r="B288" s="20"/>
      <c r="C288" s="21">
        <v>44561</v>
      </c>
      <c r="D288" s="20" t="s">
        <v>768</v>
      </c>
      <c r="E288" s="22">
        <v>2021700150</v>
      </c>
      <c r="F288" s="20" t="s">
        <v>1120</v>
      </c>
      <c r="G288" s="20">
        <v>1085309697</v>
      </c>
      <c r="H288" s="20" t="s">
        <v>1103</v>
      </c>
      <c r="I288" s="20" t="s">
        <v>771</v>
      </c>
      <c r="J288" s="23">
        <v>2021002155</v>
      </c>
      <c r="K288" s="24" t="s">
        <v>1104</v>
      </c>
      <c r="L288" s="24" t="s">
        <v>773</v>
      </c>
    </row>
    <row r="289" spans="1:12" ht="15" customHeight="1" x14ac:dyDescent="0.25">
      <c r="A289" s="25" t="s">
        <v>82</v>
      </c>
      <c r="B289" s="25"/>
      <c r="C289" s="26">
        <v>44561</v>
      </c>
      <c r="D289" s="25" t="s">
        <v>768</v>
      </c>
      <c r="E289" s="27">
        <v>2021700151</v>
      </c>
      <c r="F289" s="25" t="s">
        <v>1121</v>
      </c>
      <c r="G289" s="25">
        <v>30741765</v>
      </c>
      <c r="H289" s="25" t="s">
        <v>1103</v>
      </c>
      <c r="I289" s="25" t="s">
        <v>771</v>
      </c>
      <c r="J289" s="28">
        <v>2021002156</v>
      </c>
      <c r="K289" s="29" t="s">
        <v>1104</v>
      </c>
      <c r="L289" s="29" t="s">
        <v>773</v>
      </c>
    </row>
    <row r="290" spans="1:12" ht="15" customHeight="1" x14ac:dyDescent="0.25">
      <c r="A290" s="20" t="s">
        <v>82</v>
      </c>
      <c r="B290" s="20"/>
      <c r="C290" s="21">
        <v>44561</v>
      </c>
      <c r="D290" s="20" t="s">
        <v>768</v>
      </c>
      <c r="E290" s="22">
        <v>2021700152</v>
      </c>
      <c r="F290" s="20" t="s">
        <v>1122</v>
      </c>
      <c r="G290" s="20">
        <v>59313253</v>
      </c>
      <c r="H290" s="20" t="s">
        <v>1103</v>
      </c>
      <c r="I290" s="20" t="s">
        <v>771</v>
      </c>
      <c r="J290" s="23">
        <v>2021002157</v>
      </c>
      <c r="K290" s="24" t="s">
        <v>1071</v>
      </c>
      <c r="L290" s="24" t="s">
        <v>773</v>
      </c>
    </row>
    <row r="291" spans="1:12" ht="15" customHeight="1" x14ac:dyDescent="0.25">
      <c r="A291" s="25" t="s">
        <v>82</v>
      </c>
      <c r="B291" s="25"/>
      <c r="C291" s="26">
        <v>44561</v>
      </c>
      <c r="D291" s="25" t="s">
        <v>768</v>
      </c>
      <c r="E291" s="27">
        <v>2021700153</v>
      </c>
      <c r="F291" s="25" t="s">
        <v>1123</v>
      </c>
      <c r="G291" s="25">
        <v>37084173</v>
      </c>
      <c r="H291" s="25" t="s">
        <v>1103</v>
      </c>
      <c r="I291" s="25" t="s">
        <v>771</v>
      </c>
      <c r="J291" s="28">
        <v>2021002158</v>
      </c>
      <c r="K291" s="29" t="s">
        <v>1104</v>
      </c>
      <c r="L291" s="29" t="s">
        <v>773</v>
      </c>
    </row>
    <row r="292" spans="1:12" ht="15" customHeight="1" x14ac:dyDescent="0.25">
      <c r="A292" s="20" t="s">
        <v>82</v>
      </c>
      <c r="B292" s="20"/>
      <c r="C292" s="21">
        <v>44561</v>
      </c>
      <c r="D292" s="20" t="s">
        <v>768</v>
      </c>
      <c r="E292" s="22">
        <v>2021700154</v>
      </c>
      <c r="F292" s="20" t="s">
        <v>1047</v>
      </c>
      <c r="G292" s="20">
        <v>1085297194</v>
      </c>
      <c r="H292" s="20" t="s">
        <v>1103</v>
      </c>
      <c r="I292" s="20" t="s">
        <v>771</v>
      </c>
      <c r="J292" s="23">
        <v>2021002159</v>
      </c>
      <c r="K292" s="24" t="s">
        <v>1124</v>
      </c>
      <c r="L292" s="24" t="s">
        <v>773</v>
      </c>
    </row>
    <row r="293" spans="1:12" ht="15" customHeight="1" x14ac:dyDescent="0.25">
      <c r="A293" s="25" t="s">
        <v>82</v>
      </c>
      <c r="B293" s="25"/>
      <c r="C293" s="26">
        <v>44561</v>
      </c>
      <c r="D293" s="25" t="s">
        <v>768</v>
      </c>
      <c r="E293" s="27">
        <v>2021700155</v>
      </c>
      <c r="F293" s="25" t="s">
        <v>1125</v>
      </c>
      <c r="G293" s="25">
        <v>59812894</v>
      </c>
      <c r="H293" s="25" t="s">
        <v>1103</v>
      </c>
      <c r="I293" s="25" t="s">
        <v>771</v>
      </c>
      <c r="J293" s="28">
        <v>2021002148</v>
      </c>
      <c r="K293" s="29" t="s">
        <v>1126</v>
      </c>
      <c r="L293" s="29" t="s">
        <v>773</v>
      </c>
    </row>
    <row r="294" spans="1:12" ht="15" customHeight="1" x14ac:dyDescent="0.25">
      <c r="A294" s="20" t="s">
        <v>82</v>
      </c>
      <c r="B294" s="20"/>
      <c r="C294" s="21">
        <v>44561</v>
      </c>
      <c r="D294" s="20" t="s">
        <v>768</v>
      </c>
      <c r="E294" s="22">
        <v>2021700156</v>
      </c>
      <c r="F294" s="20" t="s">
        <v>1127</v>
      </c>
      <c r="G294" s="20">
        <v>1085264975</v>
      </c>
      <c r="H294" s="20" t="s">
        <v>1103</v>
      </c>
      <c r="I294" s="20" t="s">
        <v>771</v>
      </c>
      <c r="J294" s="23">
        <v>2021002149</v>
      </c>
      <c r="K294" s="24" t="s">
        <v>1128</v>
      </c>
      <c r="L294" s="24" t="s">
        <v>773</v>
      </c>
    </row>
    <row r="295" spans="1:12" ht="15" customHeight="1" x14ac:dyDescent="0.25">
      <c r="A295" s="25" t="s">
        <v>82</v>
      </c>
      <c r="B295" s="25"/>
      <c r="C295" s="26">
        <v>44561</v>
      </c>
      <c r="D295" s="25" t="s">
        <v>768</v>
      </c>
      <c r="E295" s="27">
        <v>2021700157</v>
      </c>
      <c r="F295" s="25" t="s">
        <v>1129</v>
      </c>
      <c r="G295" s="25">
        <v>1085298437</v>
      </c>
      <c r="H295" s="25" t="s">
        <v>1103</v>
      </c>
      <c r="I295" s="25" t="s">
        <v>771</v>
      </c>
      <c r="J295" s="28">
        <v>2021002150</v>
      </c>
      <c r="K295" s="29" t="s">
        <v>1119</v>
      </c>
      <c r="L295" s="29" t="s">
        <v>773</v>
      </c>
    </row>
    <row r="296" spans="1:12" ht="15" customHeight="1" x14ac:dyDescent="0.25">
      <c r="A296" s="20" t="s">
        <v>82</v>
      </c>
      <c r="B296" s="20"/>
      <c r="C296" s="21">
        <v>44561</v>
      </c>
      <c r="D296" s="20" t="s">
        <v>768</v>
      </c>
      <c r="E296" s="22">
        <v>2021700158</v>
      </c>
      <c r="F296" s="20" t="s">
        <v>1130</v>
      </c>
      <c r="G296" s="20">
        <v>1085262230</v>
      </c>
      <c r="H296" s="20" t="s">
        <v>1103</v>
      </c>
      <c r="I296" s="20" t="s">
        <v>771</v>
      </c>
      <c r="J296" s="23">
        <v>2021002152</v>
      </c>
      <c r="K296" s="24" t="s">
        <v>1131</v>
      </c>
      <c r="L296" s="24" t="s">
        <v>773</v>
      </c>
    </row>
    <row r="297" spans="1:12" ht="15" customHeight="1" x14ac:dyDescent="0.25">
      <c r="A297" s="25" t="s">
        <v>82</v>
      </c>
      <c r="B297" s="25"/>
      <c r="C297" s="26">
        <v>44561</v>
      </c>
      <c r="D297" s="25" t="s">
        <v>768</v>
      </c>
      <c r="E297" s="27">
        <v>2021700159</v>
      </c>
      <c r="F297" s="25" t="s">
        <v>1132</v>
      </c>
      <c r="G297" s="25">
        <v>87063461</v>
      </c>
      <c r="H297" s="25" t="s">
        <v>1103</v>
      </c>
      <c r="I297" s="25" t="s">
        <v>771</v>
      </c>
      <c r="J297" s="28">
        <v>2021002151</v>
      </c>
      <c r="K297" s="29" t="s">
        <v>1071</v>
      </c>
      <c r="L297" s="29" t="s">
        <v>773</v>
      </c>
    </row>
    <row r="298" spans="1:12" ht="15" customHeight="1" x14ac:dyDescent="0.25">
      <c r="A298" s="20" t="s">
        <v>82</v>
      </c>
      <c r="B298" s="20"/>
      <c r="C298" s="21">
        <v>44561</v>
      </c>
      <c r="D298" s="20" t="s">
        <v>768</v>
      </c>
      <c r="E298" s="22">
        <v>2021700160</v>
      </c>
      <c r="F298" s="20" t="s">
        <v>1061</v>
      </c>
      <c r="G298" s="20">
        <v>12974137</v>
      </c>
      <c r="H298" s="20" t="s">
        <v>1133</v>
      </c>
      <c r="I298" s="20" t="s">
        <v>771</v>
      </c>
      <c r="J298" s="23">
        <v>2021002185</v>
      </c>
      <c r="K298" s="24" t="s">
        <v>1134</v>
      </c>
      <c r="L298" s="24" t="s">
        <v>773</v>
      </c>
    </row>
    <row r="299" spans="1:12" ht="15" customHeight="1" x14ac:dyDescent="0.25">
      <c r="A299" s="25" t="s">
        <v>82</v>
      </c>
      <c r="B299" s="25"/>
      <c r="C299" s="26">
        <v>44561</v>
      </c>
      <c r="D299" s="25" t="s">
        <v>768</v>
      </c>
      <c r="E299" s="27">
        <v>2021700161</v>
      </c>
      <c r="F299" s="25" t="s">
        <v>1135</v>
      </c>
      <c r="G299" s="25">
        <v>59821868</v>
      </c>
      <c r="H299" s="25" t="s">
        <v>1136</v>
      </c>
      <c r="I299" s="25" t="s">
        <v>771</v>
      </c>
      <c r="J299" s="28">
        <v>2021002183</v>
      </c>
      <c r="K299" s="29" t="s">
        <v>1137</v>
      </c>
      <c r="L299" s="29" t="s">
        <v>773</v>
      </c>
    </row>
    <row r="300" spans="1:12" ht="15" customHeight="1" x14ac:dyDescent="0.25">
      <c r="A300" s="20" t="s">
        <v>82</v>
      </c>
      <c r="B300" s="20"/>
      <c r="C300" s="21">
        <v>44561</v>
      </c>
      <c r="D300" s="20" t="s">
        <v>768</v>
      </c>
      <c r="E300" s="22">
        <v>2021700162</v>
      </c>
      <c r="F300" s="20" t="s">
        <v>1138</v>
      </c>
      <c r="G300" s="20">
        <v>30723791</v>
      </c>
      <c r="H300" s="20" t="s">
        <v>1136</v>
      </c>
      <c r="I300" s="20" t="s">
        <v>771</v>
      </c>
      <c r="J300" s="23">
        <v>2021002184</v>
      </c>
      <c r="K300" s="24" t="s">
        <v>1139</v>
      </c>
      <c r="L300" s="24" t="s">
        <v>773</v>
      </c>
    </row>
    <row r="301" spans="1:12" ht="15" customHeight="1" x14ac:dyDescent="0.25">
      <c r="A301" s="516"/>
      <c r="B301" s="516"/>
      <c r="C301" s="516"/>
      <c r="D301" s="516"/>
      <c r="E301" s="516"/>
      <c r="F301" s="516"/>
      <c r="G301" s="516"/>
      <c r="H301" s="516"/>
      <c r="I301" s="516"/>
      <c r="J301" s="30" t="s">
        <v>779</v>
      </c>
      <c r="K301" s="30" t="s">
        <v>1140</v>
      </c>
      <c r="L301" s="30" t="s">
        <v>773</v>
      </c>
    </row>
    <row r="303" spans="1:12" ht="15.75" customHeight="1" x14ac:dyDescent="0.25">
      <c r="A303" s="18" t="s">
        <v>1141</v>
      </c>
    </row>
    <row r="304" spans="1:12" ht="15" customHeight="1" x14ac:dyDescent="0.25">
      <c r="A304" s="19" t="s">
        <v>758</v>
      </c>
      <c r="B304" s="19" t="s">
        <v>759</v>
      </c>
      <c r="C304" s="19" t="s">
        <v>760</v>
      </c>
      <c r="D304" s="19" t="s">
        <v>761</v>
      </c>
      <c r="E304" s="19" t="s">
        <v>762</v>
      </c>
      <c r="F304" s="19" t="s">
        <v>763</v>
      </c>
      <c r="G304" s="19" t="s">
        <v>764</v>
      </c>
      <c r="H304" s="19" t="s">
        <v>46</v>
      </c>
      <c r="I304" s="19" t="s">
        <v>765</v>
      </c>
      <c r="J304" s="19" t="s">
        <v>762</v>
      </c>
      <c r="K304" s="19" t="s">
        <v>766</v>
      </c>
      <c r="L304" s="19" t="s">
        <v>767</v>
      </c>
    </row>
    <row r="305" spans="1:12" ht="15" customHeight="1" x14ac:dyDescent="0.25">
      <c r="A305" s="25" t="s">
        <v>77</v>
      </c>
      <c r="B305" s="25"/>
      <c r="C305" s="26">
        <v>44606</v>
      </c>
      <c r="D305" s="25" t="s">
        <v>768</v>
      </c>
      <c r="E305" s="27">
        <v>2022700028</v>
      </c>
      <c r="F305" s="25" t="s">
        <v>1142</v>
      </c>
      <c r="G305" s="25">
        <v>87473716</v>
      </c>
      <c r="H305" s="25" t="s">
        <v>1143</v>
      </c>
      <c r="I305" s="25" t="s">
        <v>771</v>
      </c>
      <c r="J305" s="28">
        <v>2022000074</v>
      </c>
      <c r="K305" s="29" t="s">
        <v>1144</v>
      </c>
      <c r="L305" s="29" t="s">
        <v>773</v>
      </c>
    </row>
    <row r="306" spans="1:12" ht="15" customHeight="1" x14ac:dyDescent="0.25">
      <c r="A306" s="20" t="s">
        <v>77</v>
      </c>
      <c r="B306" s="20"/>
      <c r="C306" s="21">
        <v>44618</v>
      </c>
      <c r="D306" s="20" t="s">
        <v>768</v>
      </c>
      <c r="E306" s="22">
        <v>2022700029</v>
      </c>
      <c r="F306" s="20" t="s">
        <v>1082</v>
      </c>
      <c r="G306" s="20">
        <v>1089479531</v>
      </c>
      <c r="H306" s="20" t="s">
        <v>1143</v>
      </c>
      <c r="I306" s="20" t="s">
        <v>771</v>
      </c>
      <c r="J306" s="23">
        <v>2022000082</v>
      </c>
      <c r="K306" s="24" t="s">
        <v>1145</v>
      </c>
      <c r="L306" s="24" t="s">
        <v>773</v>
      </c>
    </row>
    <row r="307" spans="1:12" ht="15" customHeight="1" x14ac:dyDescent="0.25">
      <c r="A307" s="516"/>
      <c r="B307" s="516"/>
      <c r="C307" s="516"/>
      <c r="D307" s="516"/>
      <c r="E307" s="516"/>
      <c r="F307" s="516"/>
      <c r="G307" s="516"/>
      <c r="H307" s="516"/>
      <c r="I307" s="516"/>
      <c r="J307" s="30" t="s">
        <v>779</v>
      </c>
      <c r="K307" s="30" t="s">
        <v>1146</v>
      </c>
      <c r="L307" s="30" t="s">
        <v>773</v>
      </c>
    </row>
    <row r="309" spans="1:12" ht="15" customHeight="1" x14ac:dyDescent="0.25">
      <c r="B309" t="s">
        <v>801</v>
      </c>
      <c r="D309" t="str">
        <f>+K301</f>
        <v>20,735,089.00</v>
      </c>
    </row>
    <row r="310" spans="1:12" ht="15" customHeight="1" x14ac:dyDescent="0.25">
      <c r="B310" t="s">
        <v>802</v>
      </c>
      <c r="D310" t="str">
        <f>+K307</f>
        <v>93,849.00</v>
      </c>
    </row>
  </sheetData>
  <mergeCells count="21">
    <mergeCell ref="A8:I8"/>
    <mergeCell ref="A14:I14"/>
    <mergeCell ref="A22:I22"/>
    <mergeCell ref="A29:I29"/>
    <mergeCell ref="A40:I40"/>
    <mergeCell ref="A49:I49"/>
    <mergeCell ref="A57:I57"/>
    <mergeCell ref="A65:I65"/>
    <mergeCell ref="A91:I91"/>
    <mergeCell ref="A117:I117"/>
    <mergeCell ref="A132:I132"/>
    <mergeCell ref="A137:I137"/>
    <mergeCell ref="A253:I253"/>
    <mergeCell ref="A301:I301"/>
    <mergeCell ref="A307:I307"/>
    <mergeCell ref="A143:I143"/>
    <mergeCell ref="A152:I152"/>
    <mergeCell ref="A192:I192"/>
    <mergeCell ref="A209:I209"/>
    <mergeCell ref="A222:I222"/>
    <mergeCell ref="A231:I23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87"/>
  <sheetViews>
    <sheetView topLeftCell="C1" workbookViewId="0">
      <selection activeCell="S13" sqref="S13"/>
    </sheetView>
  </sheetViews>
  <sheetFormatPr baseColWidth="10" defaultRowHeight="15" x14ac:dyDescent="0.25"/>
  <cols>
    <col min="1" max="1" width="25" customWidth="1"/>
    <col min="2" max="2" width="55.140625" customWidth="1"/>
    <col min="3" max="3" width="22.85546875" customWidth="1"/>
    <col min="4" max="4" width="17.42578125" customWidth="1"/>
    <col min="8" max="8" width="15" bestFit="1" customWidth="1"/>
    <col min="11" max="12" width="12.85546875" bestFit="1" customWidth="1"/>
    <col min="13" max="13" width="16" customWidth="1"/>
    <col min="14" max="14" width="12.85546875" bestFit="1" customWidth="1"/>
    <col min="15" max="15" width="14.140625" style="67" bestFit="1" customWidth="1"/>
    <col min="16" max="16" width="12.85546875" bestFit="1" customWidth="1"/>
    <col min="17" max="17" width="14.140625" bestFit="1" customWidth="1"/>
    <col min="18" max="18" width="15" bestFit="1" customWidth="1"/>
  </cols>
  <sheetData>
    <row r="1" spans="1:19" x14ac:dyDescent="0.25">
      <c r="A1" s="532" t="s">
        <v>0</v>
      </c>
      <c r="B1" s="532"/>
      <c r="C1" s="532"/>
      <c r="D1" s="532"/>
      <c r="E1" s="532"/>
      <c r="F1" s="532"/>
      <c r="G1" s="532"/>
      <c r="H1" s="532"/>
      <c r="I1" s="532"/>
      <c r="J1" s="532"/>
      <c r="K1" s="532"/>
      <c r="L1" s="532"/>
      <c r="M1" s="532"/>
    </row>
    <row r="2" spans="1:19" x14ac:dyDescent="0.25">
      <c r="A2" s="533" t="s">
        <v>1</v>
      </c>
      <c r="B2" s="533"/>
      <c r="C2" s="533"/>
      <c r="D2" s="533"/>
      <c r="E2" s="533"/>
      <c r="F2" s="533"/>
      <c r="G2" s="533"/>
      <c r="H2" s="533"/>
      <c r="I2" s="533"/>
      <c r="J2" s="533"/>
      <c r="K2" s="533"/>
      <c r="L2" s="533"/>
      <c r="M2" s="533"/>
    </row>
    <row r="3" spans="1:19" x14ac:dyDescent="0.25">
      <c r="A3" s="533" t="s">
        <v>2</v>
      </c>
      <c r="B3" s="533"/>
      <c r="C3" s="533"/>
      <c r="D3" s="533"/>
      <c r="E3" s="533"/>
      <c r="F3" s="533"/>
      <c r="G3" s="533"/>
      <c r="H3" s="533"/>
      <c r="I3" s="533"/>
      <c r="J3" s="533"/>
      <c r="K3" s="533"/>
      <c r="L3" s="533"/>
      <c r="M3" s="533"/>
    </row>
    <row r="4" spans="1:19" x14ac:dyDescent="0.25">
      <c r="A4" s="533" t="s">
        <v>1213</v>
      </c>
      <c r="B4" s="533"/>
      <c r="C4" s="533"/>
      <c r="D4" s="533"/>
      <c r="E4" s="533"/>
      <c r="F4" s="533"/>
      <c r="G4" s="533"/>
      <c r="H4" s="533"/>
      <c r="I4" s="533"/>
      <c r="J4" s="533"/>
      <c r="K4" s="533"/>
      <c r="L4" s="533"/>
      <c r="M4" s="533"/>
    </row>
    <row r="5" spans="1:19" x14ac:dyDescent="0.25">
      <c r="A5" s="533" t="s">
        <v>1214</v>
      </c>
      <c r="B5" s="533"/>
      <c r="C5" s="533"/>
      <c r="D5" s="533"/>
      <c r="E5" s="533"/>
      <c r="F5" s="533"/>
      <c r="G5" s="533"/>
      <c r="H5" s="533"/>
      <c r="I5" s="533"/>
      <c r="J5" s="533"/>
      <c r="K5" s="533"/>
      <c r="L5" s="533"/>
      <c r="M5" s="533"/>
    </row>
    <row r="6" spans="1:19" x14ac:dyDescent="0.25">
      <c r="A6" s="2" t="s">
        <v>5</v>
      </c>
      <c r="B6" s="2" t="s">
        <v>5</v>
      </c>
      <c r="C6" s="2" t="s">
        <v>5</v>
      </c>
      <c r="D6" s="530" t="s">
        <v>6</v>
      </c>
      <c r="E6" s="534"/>
      <c r="F6" s="534"/>
      <c r="G6" s="531"/>
      <c r="H6" s="2" t="s">
        <v>5</v>
      </c>
      <c r="I6" s="2" t="s">
        <v>5</v>
      </c>
      <c r="J6" s="2" t="s">
        <v>5</v>
      </c>
      <c r="K6" s="530" t="s">
        <v>7</v>
      </c>
      <c r="L6" s="531"/>
      <c r="M6" s="530" t="s">
        <v>8</v>
      </c>
      <c r="N6" s="531"/>
      <c r="O6" s="530" t="s">
        <v>9</v>
      </c>
      <c r="P6" s="531"/>
      <c r="Q6" s="2" t="s">
        <v>5</v>
      </c>
      <c r="R6" s="2" t="s">
        <v>5</v>
      </c>
    </row>
    <row r="7" spans="1:19" x14ac:dyDescent="0.25">
      <c r="A7" s="3" t="s">
        <v>10</v>
      </c>
      <c r="B7" s="3" t="s">
        <v>11</v>
      </c>
      <c r="C7" s="3" t="s">
        <v>12</v>
      </c>
      <c r="D7" s="3" t="s">
        <v>13</v>
      </c>
      <c r="E7" s="3" t="s">
        <v>14</v>
      </c>
      <c r="F7" s="3" t="s">
        <v>15</v>
      </c>
      <c r="G7" s="3" t="s">
        <v>16</v>
      </c>
      <c r="H7" s="3" t="s">
        <v>17</v>
      </c>
      <c r="I7" s="3" t="s">
        <v>18</v>
      </c>
      <c r="J7" s="3" t="s">
        <v>19</v>
      </c>
      <c r="K7" s="3" t="s">
        <v>20</v>
      </c>
      <c r="L7" s="3" t="s">
        <v>21</v>
      </c>
      <c r="M7" s="3" t="s">
        <v>20</v>
      </c>
      <c r="N7" s="3" t="s">
        <v>21</v>
      </c>
      <c r="O7" s="68" t="s">
        <v>20</v>
      </c>
      <c r="P7" s="3" t="s">
        <v>21</v>
      </c>
      <c r="Q7" s="3" t="s">
        <v>22</v>
      </c>
      <c r="R7" s="3" t="s">
        <v>23</v>
      </c>
      <c r="S7" s="3" t="s">
        <v>24</v>
      </c>
    </row>
    <row r="8" spans="1:19" x14ac:dyDescent="0.25">
      <c r="A8" s="5" t="s">
        <v>25</v>
      </c>
      <c r="B8" s="5" t="s">
        <v>26</v>
      </c>
      <c r="C8" s="6">
        <v>11052076926.07</v>
      </c>
      <c r="D8" s="7">
        <v>133000000</v>
      </c>
      <c r="E8" s="7">
        <v>0</v>
      </c>
      <c r="F8" s="7">
        <v>30000</v>
      </c>
      <c r="G8" s="7">
        <v>30000</v>
      </c>
      <c r="H8" s="7">
        <v>11185076926.07</v>
      </c>
      <c r="I8" s="7">
        <v>0</v>
      </c>
      <c r="J8" s="7">
        <v>0</v>
      </c>
      <c r="K8" s="7">
        <v>781739403.24699998</v>
      </c>
      <c r="L8" s="7">
        <v>-523244434.38999999</v>
      </c>
      <c r="M8" s="7">
        <v>1304983837.6370001</v>
      </c>
      <c r="N8" s="7">
        <v>-128851056.44499999</v>
      </c>
      <c r="O8" s="69">
        <v>1433834894.082</v>
      </c>
      <c r="P8" s="7">
        <v>-196294111.94800001</v>
      </c>
      <c r="Q8" s="7">
        <v>1630129006.03</v>
      </c>
      <c r="R8" s="7">
        <v>10403337522.823</v>
      </c>
      <c r="S8" s="7" t="s">
        <v>27</v>
      </c>
    </row>
    <row r="9" spans="1:19" x14ac:dyDescent="0.25">
      <c r="A9" s="5" t="s">
        <v>28</v>
      </c>
      <c r="B9" s="5" t="s">
        <v>29</v>
      </c>
      <c r="C9" s="6">
        <v>2420433494.1500001</v>
      </c>
      <c r="D9" s="7">
        <v>0</v>
      </c>
      <c r="E9" s="7">
        <v>0</v>
      </c>
      <c r="F9" s="7">
        <v>20000</v>
      </c>
      <c r="G9" s="7">
        <v>20000</v>
      </c>
      <c r="H9" s="7">
        <v>2420433494.1500001</v>
      </c>
      <c r="I9" s="7">
        <v>0</v>
      </c>
      <c r="J9" s="7">
        <v>0</v>
      </c>
      <c r="K9" s="7">
        <v>226847107.31</v>
      </c>
      <c r="L9" s="7">
        <v>-35559608</v>
      </c>
      <c r="M9" s="7">
        <v>262406715.31</v>
      </c>
      <c r="N9" s="7">
        <v>-11958214.890000001</v>
      </c>
      <c r="O9" s="69">
        <v>274364930.19999999</v>
      </c>
      <c r="P9" s="7">
        <v>80148582.549999997</v>
      </c>
      <c r="Q9" s="7">
        <v>194216347.65000001</v>
      </c>
      <c r="R9" s="7">
        <v>2193586386.8400002</v>
      </c>
      <c r="S9" s="7" t="s">
        <v>27</v>
      </c>
    </row>
    <row r="10" spans="1:19" x14ac:dyDescent="0.25">
      <c r="A10" s="5" t="s">
        <v>30</v>
      </c>
      <c r="B10" s="5" t="s">
        <v>31</v>
      </c>
      <c r="C10" s="6">
        <v>603222379.88</v>
      </c>
      <c r="D10" s="7">
        <v>0</v>
      </c>
      <c r="E10" s="7">
        <v>0</v>
      </c>
      <c r="F10" s="7">
        <v>0</v>
      </c>
      <c r="G10" s="7">
        <v>0</v>
      </c>
      <c r="H10" s="7">
        <v>603222379.88</v>
      </c>
      <c r="I10" s="7">
        <v>0</v>
      </c>
      <c r="J10" s="7">
        <v>0</v>
      </c>
      <c r="K10" s="7">
        <v>140675020</v>
      </c>
      <c r="L10" s="7">
        <v>0</v>
      </c>
      <c r="M10" s="7">
        <v>140675020</v>
      </c>
      <c r="N10" s="7">
        <v>0</v>
      </c>
      <c r="O10" s="69">
        <v>140675020</v>
      </c>
      <c r="P10" s="7">
        <v>29609205</v>
      </c>
      <c r="Q10" s="7">
        <v>111065815</v>
      </c>
      <c r="R10" s="7">
        <v>462547359.88</v>
      </c>
      <c r="S10" s="7" t="s">
        <v>27</v>
      </c>
    </row>
    <row r="11" spans="1:19" x14ac:dyDescent="0.25">
      <c r="A11" s="5" t="s">
        <v>32</v>
      </c>
      <c r="B11" s="5" t="s">
        <v>33</v>
      </c>
      <c r="C11" s="6">
        <v>603222379.88</v>
      </c>
      <c r="D11" s="7">
        <v>0</v>
      </c>
      <c r="E11" s="7">
        <v>0</v>
      </c>
      <c r="F11" s="7">
        <v>0</v>
      </c>
      <c r="G11" s="7">
        <v>0</v>
      </c>
      <c r="H11" s="7">
        <v>603222379.88</v>
      </c>
      <c r="I11" s="7">
        <v>0</v>
      </c>
      <c r="J11" s="7">
        <v>0</v>
      </c>
      <c r="K11" s="7">
        <v>140675020</v>
      </c>
      <c r="L11" s="7">
        <v>0</v>
      </c>
      <c r="M11" s="7">
        <v>140675020</v>
      </c>
      <c r="N11" s="7">
        <v>0</v>
      </c>
      <c r="O11" s="69">
        <v>140675020</v>
      </c>
      <c r="P11" s="7">
        <v>29609205</v>
      </c>
      <c r="Q11" s="7">
        <v>111065815</v>
      </c>
      <c r="R11" s="7">
        <v>462547359.88</v>
      </c>
      <c r="S11" s="7" t="s">
        <v>27</v>
      </c>
    </row>
    <row r="12" spans="1:19" x14ac:dyDescent="0.25">
      <c r="A12" s="5" t="s">
        <v>34</v>
      </c>
      <c r="B12" s="5" t="s">
        <v>35</v>
      </c>
      <c r="C12" s="6">
        <v>482446271.88</v>
      </c>
      <c r="D12" s="7">
        <v>0</v>
      </c>
      <c r="E12" s="7">
        <v>0</v>
      </c>
      <c r="F12" s="7">
        <v>0</v>
      </c>
      <c r="G12" s="7">
        <v>0</v>
      </c>
      <c r="H12" s="7">
        <v>482446271.88</v>
      </c>
      <c r="I12" s="7">
        <v>0</v>
      </c>
      <c r="J12" s="7">
        <v>0</v>
      </c>
      <c r="K12" s="7">
        <v>126992376</v>
      </c>
      <c r="L12" s="7">
        <v>0</v>
      </c>
      <c r="M12" s="7">
        <v>126992376</v>
      </c>
      <c r="N12" s="7">
        <v>0</v>
      </c>
      <c r="O12" s="69">
        <v>126992376</v>
      </c>
      <c r="P12" s="7">
        <v>36919873</v>
      </c>
      <c r="Q12" s="7">
        <v>90072503</v>
      </c>
      <c r="R12" s="7">
        <v>355453895.88</v>
      </c>
      <c r="S12" s="7" t="s">
        <v>27</v>
      </c>
    </row>
    <row r="13" spans="1:19" x14ac:dyDescent="0.25">
      <c r="A13" s="5" t="s">
        <v>36</v>
      </c>
      <c r="B13" s="5" t="s">
        <v>37</v>
      </c>
      <c r="C13" s="6">
        <v>482446271.88</v>
      </c>
      <c r="D13" s="7">
        <v>0</v>
      </c>
      <c r="E13" s="7">
        <v>0</v>
      </c>
      <c r="F13" s="7">
        <v>0</v>
      </c>
      <c r="G13" s="7">
        <v>0</v>
      </c>
      <c r="H13" s="7">
        <v>482446271.88</v>
      </c>
      <c r="I13" s="7">
        <v>0</v>
      </c>
      <c r="J13" s="7">
        <v>0</v>
      </c>
      <c r="K13" s="7">
        <v>126992376</v>
      </c>
      <c r="L13" s="7">
        <v>0</v>
      </c>
      <c r="M13" s="7">
        <v>126992376</v>
      </c>
      <c r="N13" s="7">
        <v>0</v>
      </c>
      <c r="O13" s="69">
        <v>126992376</v>
      </c>
      <c r="P13" s="7">
        <v>36919873</v>
      </c>
      <c r="Q13" s="7">
        <v>90072503</v>
      </c>
      <c r="R13" s="7">
        <v>355453895.88</v>
      </c>
      <c r="S13" s="7" t="s">
        <v>27</v>
      </c>
    </row>
    <row r="14" spans="1:19" x14ac:dyDescent="0.25">
      <c r="A14" s="5" t="s">
        <v>38</v>
      </c>
      <c r="B14" s="5" t="s">
        <v>39</v>
      </c>
      <c r="C14" s="6">
        <v>391748311.37</v>
      </c>
      <c r="D14" s="7">
        <v>0</v>
      </c>
      <c r="E14" s="7">
        <v>0</v>
      </c>
      <c r="F14" s="7">
        <v>0</v>
      </c>
      <c r="G14" s="7">
        <v>0</v>
      </c>
      <c r="H14" s="7">
        <v>391748311.37</v>
      </c>
      <c r="I14" s="7">
        <v>0</v>
      </c>
      <c r="J14" s="7">
        <v>0</v>
      </c>
      <c r="K14" s="7">
        <v>108416995</v>
      </c>
      <c r="L14" s="7">
        <v>0</v>
      </c>
      <c r="M14" s="7">
        <v>108416995</v>
      </c>
      <c r="N14" s="7">
        <v>0</v>
      </c>
      <c r="O14" s="69">
        <v>108416995</v>
      </c>
      <c r="P14" s="7">
        <v>35516551</v>
      </c>
      <c r="Q14" s="7">
        <v>72900444</v>
      </c>
      <c r="R14" s="7">
        <v>283331316.37</v>
      </c>
      <c r="S14" s="7" t="s">
        <v>46</v>
      </c>
    </row>
    <row r="15" spans="1:19" x14ac:dyDescent="0.25">
      <c r="A15" s="5" t="s">
        <v>47</v>
      </c>
      <c r="B15" s="5" t="s">
        <v>48</v>
      </c>
      <c r="C15" s="6">
        <v>12005464.84</v>
      </c>
      <c r="D15" s="7">
        <v>0</v>
      </c>
      <c r="E15" s="7">
        <v>0</v>
      </c>
      <c r="F15" s="7">
        <v>0</v>
      </c>
      <c r="G15" s="7">
        <v>0</v>
      </c>
      <c r="H15" s="7">
        <v>12005464.84</v>
      </c>
      <c r="I15" s="7">
        <v>0</v>
      </c>
      <c r="J15" s="7">
        <v>0</v>
      </c>
      <c r="K15" s="7">
        <v>2102654</v>
      </c>
      <c r="L15" s="7">
        <v>0</v>
      </c>
      <c r="M15" s="7">
        <v>2102654</v>
      </c>
      <c r="N15" s="7">
        <v>0</v>
      </c>
      <c r="O15" s="69">
        <v>2102654</v>
      </c>
      <c r="P15" s="7">
        <v>529823</v>
      </c>
      <c r="Q15" s="7">
        <v>1572831</v>
      </c>
      <c r="R15" s="7">
        <v>9902810.8399999999</v>
      </c>
      <c r="S15" s="7" t="s">
        <v>46</v>
      </c>
    </row>
    <row r="16" spans="1:19" x14ac:dyDescent="0.25">
      <c r="A16" s="5" t="s">
        <v>57</v>
      </c>
      <c r="B16" s="5" t="s">
        <v>58</v>
      </c>
      <c r="C16" s="6">
        <v>7030320</v>
      </c>
      <c r="D16" s="7">
        <v>0</v>
      </c>
      <c r="E16" s="7">
        <v>0</v>
      </c>
      <c r="F16" s="7">
        <v>0</v>
      </c>
      <c r="G16" s="7">
        <v>0</v>
      </c>
      <c r="H16" s="7">
        <v>7030320</v>
      </c>
      <c r="I16" s="7">
        <v>0</v>
      </c>
      <c r="J16" s="7">
        <v>0</v>
      </c>
      <c r="K16" s="7">
        <v>2343439</v>
      </c>
      <c r="L16" s="7">
        <v>0</v>
      </c>
      <c r="M16" s="7">
        <v>2343439</v>
      </c>
      <c r="N16" s="7">
        <v>0</v>
      </c>
      <c r="O16" s="69">
        <v>2343439</v>
      </c>
      <c r="P16" s="7">
        <v>734277</v>
      </c>
      <c r="Q16" s="7">
        <v>1609162</v>
      </c>
      <c r="R16" s="7">
        <v>4686881</v>
      </c>
      <c r="S16" s="7" t="s">
        <v>46</v>
      </c>
    </row>
    <row r="17" spans="1:19" x14ac:dyDescent="0.25">
      <c r="A17" s="5" t="s">
        <v>63</v>
      </c>
      <c r="B17" s="5" t="s">
        <v>64</v>
      </c>
      <c r="C17" s="6">
        <v>20277722.170000002</v>
      </c>
      <c r="D17" s="7">
        <v>0</v>
      </c>
      <c r="E17" s="7">
        <v>0</v>
      </c>
      <c r="F17" s="7">
        <v>0</v>
      </c>
      <c r="G17" s="7">
        <v>0</v>
      </c>
      <c r="H17" s="7">
        <v>20277722.170000002</v>
      </c>
      <c r="I17" s="7">
        <v>0</v>
      </c>
      <c r="J17" s="7">
        <v>0</v>
      </c>
      <c r="K17" s="7">
        <v>12939507</v>
      </c>
      <c r="L17" s="7">
        <v>0</v>
      </c>
      <c r="M17" s="7">
        <v>12939507</v>
      </c>
      <c r="N17" s="7">
        <v>0</v>
      </c>
      <c r="O17" s="69">
        <v>12939507</v>
      </c>
      <c r="P17" s="7">
        <v>0</v>
      </c>
      <c r="Q17" s="7">
        <v>12939507</v>
      </c>
      <c r="R17" s="7">
        <v>7338215.1699999999</v>
      </c>
      <c r="S17" s="7" t="s">
        <v>46</v>
      </c>
    </row>
    <row r="18" spans="1:19" x14ac:dyDescent="0.25">
      <c r="A18" s="5" t="s">
        <v>69</v>
      </c>
      <c r="B18" s="5" t="s">
        <v>70</v>
      </c>
      <c r="C18" s="6">
        <v>51384453.5</v>
      </c>
      <c r="D18" s="7">
        <v>0</v>
      </c>
      <c r="E18" s="7">
        <v>0</v>
      </c>
      <c r="F18" s="7">
        <v>0</v>
      </c>
      <c r="G18" s="7">
        <v>0</v>
      </c>
      <c r="H18" s="7">
        <v>51384453.5</v>
      </c>
      <c r="I18" s="7">
        <v>0</v>
      </c>
      <c r="J18" s="7">
        <v>0</v>
      </c>
      <c r="K18" s="7">
        <v>1189781</v>
      </c>
      <c r="L18" s="7">
        <v>0</v>
      </c>
      <c r="M18" s="7">
        <v>1189781</v>
      </c>
      <c r="N18" s="7">
        <v>0</v>
      </c>
      <c r="O18" s="69">
        <v>1189781</v>
      </c>
      <c r="P18" s="7">
        <v>139222</v>
      </c>
      <c r="Q18" s="7">
        <v>1050559</v>
      </c>
      <c r="R18" s="7">
        <v>50194672.5</v>
      </c>
      <c r="S18" s="7" t="s">
        <v>27</v>
      </c>
    </row>
    <row r="19" spans="1:19" x14ac:dyDescent="0.25">
      <c r="A19" s="5" t="s">
        <v>71</v>
      </c>
      <c r="B19" s="5" t="s">
        <v>72</v>
      </c>
      <c r="C19" s="6">
        <v>33258159</v>
      </c>
      <c r="D19" s="7">
        <v>0</v>
      </c>
      <c r="E19" s="7">
        <v>0</v>
      </c>
      <c r="F19" s="7">
        <v>0</v>
      </c>
      <c r="G19" s="7">
        <v>0</v>
      </c>
      <c r="H19" s="7">
        <v>33258159</v>
      </c>
      <c r="I19" s="7">
        <v>0</v>
      </c>
      <c r="J19" s="7">
        <v>0</v>
      </c>
      <c r="K19" s="7">
        <v>0</v>
      </c>
      <c r="L19" s="7">
        <v>0</v>
      </c>
      <c r="M19" s="7">
        <v>0</v>
      </c>
      <c r="N19" s="7">
        <v>0</v>
      </c>
      <c r="O19" s="69">
        <v>0</v>
      </c>
      <c r="P19" s="7">
        <v>0</v>
      </c>
      <c r="Q19" s="7">
        <v>0</v>
      </c>
      <c r="R19" s="7">
        <v>33258159</v>
      </c>
      <c r="S19" s="7" t="s">
        <v>46</v>
      </c>
    </row>
    <row r="20" spans="1:19" x14ac:dyDescent="0.25">
      <c r="A20" s="5" t="s">
        <v>77</v>
      </c>
      <c r="B20" s="5" t="s">
        <v>78</v>
      </c>
      <c r="C20" s="6">
        <v>18126294.5</v>
      </c>
      <c r="D20" s="7">
        <v>0</v>
      </c>
      <c r="E20" s="7">
        <v>0</v>
      </c>
      <c r="F20" s="7">
        <v>0</v>
      </c>
      <c r="G20" s="7">
        <v>0</v>
      </c>
      <c r="H20" s="7">
        <v>18126294.5</v>
      </c>
      <c r="I20" s="7">
        <v>0</v>
      </c>
      <c r="J20" s="7">
        <v>0</v>
      </c>
      <c r="K20" s="7">
        <v>1189781</v>
      </c>
      <c r="L20" s="7">
        <v>0</v>
      </c>
      <c r="M20" s="7">
        <v>1189781</v>
      </c>
      <c r="N20" s="7">
        <v>0</v>
      </c>
      <c r="O20" s="69">
        <v>1189781</v>
      </c>
      <c r="P20" s="7">
        <v>139222</v>
      </c>
      <c r="Q20" s="7">
        <v>1050559</v>
      </c>
      <c r="R20" s="7">
        <v>16936513.5</v>
      </c>
      <c r="S20" s="7" t="s">
        <v>46</v>
      </c>
    </row>
    <row r="21" spans="1:19" x14ac:dyDescent="0.25">
      <c r="A21" s="5" t="s">
        <v>83</v>
      </c>
      <c r="B21" s="5" t="s">
        <v>84</v>
      </c>
      <c r="C21" s="6">
        <v>101970647</v>
      </c>
      <c r="D21" s="7">
        <v>0</v>
      </c>
      <c r="E21" s="7">
        <v>0</v>
      </c>
      <c r="F21" s="7">
        <v>0</v>
      </c>
      <c r="G21" s="7">
        <v>0</v>
      </c>
      <c r="H21" s="7">
        <v>101970647</v>
      </c>
      <c r="I21" s="7">
        <v>0</v>
      </c>
      <c r="J21" s="7">
        <v>0</v>
      </c>
      <c r="K21" s="7">
        <v>11402180</v>
      </c>
      <c r="L21" s="7">
        <v>0</v>
      </c>
      <c r="M21" s="7">
        <v>11402180</v>
      </c>
      <c r="N21" s="7">
        <v>0</v>
      </c>
      <c r="O21" s="69">
        <v>11402180</v>
      </c>
      <c r="P21" s="7">
        <v>-7318713</v>
      </c>
      <c r="Q21" s="7">
        <v>18720893</v>
      </c>
      <c r="R21" s="7">
        <v>90568467</v>
      </c>
      <c r="S21" s="7" t="s">
        <v>27</v>
      </c>
    </row>
    <row r="22" spans="1:19" x14ac:dyDescent="0.25">
      <c r="A22" s="5" t="s">
        <v>85</v>
      </c>
      <c r="B22" s="5" t="s">
        <v>86</v>
      </c>
      <c r="C22" s="6">
        <v>47009828</v>
      </c>
      <c r="D22" s="7">
        <v>0</v>
      </c>
      <c r="E22" s="7">
        <v>0</v>
      </c>
      <c r="F22" s="7">
        <v>0</v>
      </c>
      <c r="G22" s="7">
        <v>0</v>
      </c>
      <c r="H22" s="7">
        <v>47009828</v>
      </c>
      <c r="I22" s="7">
        <v>0</v>
      </c>
      <c r="J22" s="7">
        <v>0</v>
      </c>
      <c r="K22" s="7">
        <v>8134753</v>
      </c>
      <c r="L22" s="7">
        <v>0</v>
      </c>
      <c r="M22" s="7">
        <v>8134753</v>
      </c>
      <c r="N22" s="7">
        <v>0</v>
      </c>
      <c r="O22" s="69">
        <v>8134753</v>
      </c>
      <c r="P22" s="7">
        <v>-5683538</v>
      </c>
      <c r="Q22" s="7">
        <v>13818291</v>
      </c>
      <c r="R22" s="7">
        <v>38875075</v>
      </c>
      <c r="S22" s="7" t="s">
        <v>46</v>
      </c>
    </row>
    <row r="23" spans="1:19" x14ac:dyDescent="0.25">
      <c r="A23" s="5" t="s">
        <v>91</v>
      </c>
      <c r="B23" s="5" t="s">
        <v>92</v>
      </c>
      <c r="C23" s="6">
        <v>37245948</v>
      </c>
      <c r="D23" s="7">
        <v>0</v>
      </c>
      <c r="E23" s="7">
        <v>0</v>
      </c>
      <c r="F23" s="7">
        <v>0</v>
      </c>
      <c r="G23" s="7">
        <v>0</v>
      </c>
      <c r="H23" s="7">
        <v>37245948</v>
      </c>
      <c r="I23" s="7">
        <v>0</v>
      </c>
      <c r="J23" s="7">
        <v>0</v>
      </c>
      <c r="K23" s="7">
        <v>0</v>
      </c>
      <c r="L23" s="7">
        <v>0</v>
      </c>
      <c r="M23" s="7">
        <v>0</v>
      </c>
      <c r="N23" s="7">
        <v>0</v>
      </c>
      <c r="O23" s="69">
        <v>0</v>
      </c>
      <c r="P23" s="7">
        <v>0</v>
      </c>
      <c r="Q23" s="7">
        <v>0</v>
      </c>
      <c r="R23" s="7">
        <v>37245948</v>
      </c>
      <c r="S23" s="7" t="s">
        <v>46</v>
      </c>
    </row>
    <row r="24" spans="1:19" x14ac:dyDescent="0.25">
      <c r="A24" s="5" t="s">
        <v>101</v>
      </c>
      <c r="B24" s="5" t="s">
        <v>102</v>
      </c>
      <c r="C24" s="6">
        <v>15669943</v>
      </c>
      <c r="D24" s="7">
        <v>0</v>
      </c>
      <c r="E24" s="7">
        <v>0</v>
      </c>
      <c r="F24" s="7">
        <v>0</v>
      </c>
      <c r="G24" s="7">
        <v>0</v>
      </c>
      <c r="H24" s="7">
        <v>15669943</v>
      </c>
      <c r="I24" s="7">
        <v>0</v>
      </c>
      <c r="J24" s="7">
        <v>0</v>
      </c>
      <c r="K24" s="7">
        <v>2906451</v>
      </c>
      <c r="L24" s="7">
        <v>0</v>
      </c>
      <c r="M24" s="7">
        <v>2906451</v>
      </c>
      <c r="N24" s="7">
        <v>0</v>
      </c>
      <c r="O24" s="69">
        <v>2906451</v>
      </c>
      <c r="P24" s="7">
        <v>-1288577</v>
      </c>
      <c r="Q24" s="7">
        <v>4195028</v>
      </c>
      <c r="R24" s="7">
        <v>12763492</v>
      </c>
      <c r="S24" s="7" t="s">
        <v>46</v>
      </c>
    </row>
    <row r="25" spans="1:19" x14ac:dyDescent="0.25">
      <c r="A25" s="5" t="s">
        <v>107</v>
      </c>
      <c r="B25" s="5" t="s">
        <v>108</v>
      </c>
      <c r="C25" s="6">
        <v>2044928</v>
      </c>
      <c r="D25" s="7">
        <v>0</v>
      </c>
      <c r="E25" s="7">
        <v>0</v>
      </c>
      <c r="F25" s="7">
        <v>0</v>
      </c>
      <c r="G25" s="7">
        <v>0</v>
      </c>
      <c r="H25" s="7">
        <v>2044928</v>
      </c>
      <c r="I25" s="7">
        <v>0</v>
      </c>
      <c r="J25" s="7">
        <v>0</v>
      </c>
      <c r="K25" s="7">
        <v>360976</v>
      </c>
      <c r="L25" s="7">
        <v>0</v>
      </c>
      <c r="M25" s="7">
        <v>360976</v>
      </c>
      <c r="N25" s="7">
        <v>0</v>
      </c>
      <c r="O25" s="69">
        <v>360976</v>
      </c>
      <c r="P25" s="7">
        <v>-346598</v>
      </c>
      <c r="Q25" s="7">
        <v>707574</v>
      </c>
      <c r="R25" s="7">
        <v>1683952</v>
      </c>
      <c r="S25" s="7" t="s">
        <v>46</v>
      </c>
    </row>
    <row r="26" spans="1:19" x14ac:dyDescent="0.25">
      <c r="A26" s="5" t="s">
        <v>113</v>
      </c>
      <c r="B26" s="5" t="s">
        <v>114</v>
      </c>
      <c r="C26" s="6">
        <v>18805461</v>
      </c>
      <c r="D26" s="7">
        <v>0</v>
      </c>
      <c r="E26" s="7">
        <v>0</v>
      </c>
      <c r="F26" s="7">
        <v>0</v>
      </c>
      <c r="G26" s="7">
        <v>0</v>
      </c>
      <c r="H26" s="7">
        <v>18805461</v>
      </c>
      <c r="I26" s="7">
        <v>0</v>
      </c>
      <c r="J26" s="7">
        <v>0</v>
      </c>
      <c r="K26" s="7">
        <v>2280464</v>
      </c>
      <c r="L26" s="7">
        <v>0</v>
      </c>
      <c r="M26" s="7">
        <v>2280464</v>
      </c>
      <c r="N26" s="7">
        <v>0</v>
      </c>
      <c r="O26" s="69">
        <v>2280464</v>
      </c>
      <c r="P26" s="7">
        <v>8045</v>
      </c>
      <c r="Q26" s="7">
        <v>2272419</v>
      </c>
      <c r="R26" s="7">
        <v>16524997</v>
      </c>
      <c r="S26" s="7" t="s">
        <v>27</v>
      </c>
    </row>
    <row r="27" spans="1:19" x14ac:dyDescent="0.25">
      <c r="A27" s="5" t="s">
        <v>115</v>
      </c>
      <c r="B27" s="5" t="s">
        <v>70</v>
      </c>
      <c r="C27" s="6">
        <v>18805461</v>
      </c>
      <c r="D27" s="7">
        <v>0</v>
      </c>
      <c r="E27" s="7">
        <v>0</v>
      </c>
      <c r="F27" s="7">
        <v>0</v>
      </c>
      <c r="G27" s="7">
        <v>0</v>
      </c>
      <c r="H27" s="7">
        <v>18805461</v>
      </c>
      <c r="I27" s="7">
        <v>0</v>
      </c>
      <c r="J27" s="7">
        <v>0</v>
      </c>
      <c r="K27" s="7">
        <v>2280464</v>
      </c>
      <c r="L27" s="7">
        <v>0</v>
      </c>
      <c r="M27" s="7">
        <v>2280464</v>
      </c>
      <c r="N27" s="7">
        <v>0</v>
      </c>
      <c r="O27" s="69">
        <v>2280464</v>
      </c>
      <c r="P27" s="7">
        <v>8045</v>
      </c>
      <c r="Q27" s="7">
        <v>2272419</v>
      </c>
      <c r="R27" s="7">
        <v>16524997</v>
      </c>
      <c r="S27" s="7" t="s">
        <v>27</v>
      </c>
    </row>
    <row r="28" spans="1:19" x14ac:dyDescent="0.25">
      <c r="A28" s="5" t="s">
        <v>116</v>
      </c>
      <c r="B28" s="5" t="s">
        <v>117</v>
      </c>
      <c r="C28" s="6">
        <v>16629080</v>
      </c>
      <c r="D28" s="7">
        <v>0</v>
      </c>
      <c r="E28" s="7">
        <v>0</v>
      </c>
      <c r="F28" s="7">
        <v>0</v>
      </c>
      <c r="G28" s="7">
        <v>0</v>
      </c>
      <c r="H28" s="7">
        <v>16629080</v>
      </c>
      <c r="I28" s="7">
        <v>0</v>
      </c>
      <c r="J28" s="7">
        <v>0</v>
      </c>
      <c r="K28" s="7">
        <v>2139369</v>
      </c>
      <c r="L28" s="7">
        <v>0</v>
      </c>
      <c r="M28" s="7">
        <v>2139369</v>
      </c>
      <c r="N28" s="7">
        <v>0</v>
      </c>
      <c r="O28" s="69">
        <v>2139369</v>
      </c>
      <c r="P28" s="7">
        <v>0</v>
      </c>
      <c r="Q28" s="7">
        <v>2139369</v>
      </c>
      <c r="R28" s="7">
        <v>14489711</v>
      </c>
      <c r="S28" s="7" t="s">
        <v>46</v>
      </c>
    </row>
    <row r="29" spans="1:19" x14ac:dyDescent="0.25">
      <c r="A29" s="5" t="s">
        <v>122</v>
      </c>
      <c r="B29" s="5" t="s">
        <v>123</v>
      </c>
      <c r="C29" s="6">
        <v>2176381</v>
      </c>
      <c r="D29" s="7">
        <v>0</v>
      </c>
      <c r="E29" s="7">
        <v>0</v>
      </c>
      <c r="F29" s="7">
        <v>0</v>
      </c>
      <c r="G29" s="7">
        <v>0</v>
      </c>
      <c r="H29" s="7">
        <v>2176381</v>
      </c>
      <c r="I29" s="7">
        <v>0</v>
      </c>
      <c r="J29" s="7">
        <v>0</v>
      </c>
      <c r="K29" s="7">
        <v>141095</v>
      </c>
      <c r="L29" s="7">
        <v>0</v>
      </c>
      <c r="M29" s="7">
        <v>141095</v>
      </c>
      <c r="N29" s="7">
        <v>0</v>
      </c>
      <c r="O29" s="69">
        <v>141095</v>
      </c>
      <c r="P29" s="7">
        <v>8045</v>
      </c>
      <c r="Q29" s="7">
        <v>133050</v>
      </c>
      <c r="R29" s="7">
        <v>2035286</v>
      </c>
      <c r="S29" s="7" t="s">
        <v>46</v>
      </c>
    </row>
    <row r="30" spans="1:19" x14ac:dyDescent="0.25">
      <c r="A30" s="5" t="s">
        <v>168</v>
      </c>
      <c r="B30" s="5" t="s">
        <v>169</v>
      </c>
      <c r="C30" s="6">
        <v>621951904.27999997</v>
      </c>
      <c r="D30" s="7">
        <v>0</v>
      </c>
      <c r="E30" s="7">
        <v>0</v>
      </c>
      <c r="F30" s="7">
        <v>0</v>
      </c>
      <c r="G30" s="7">
        <v>0</v>
      </c>
      <c r="H30" s="7">
        <v>621951904.27999997</v>
      </c>
      <c r="I30" s="7">
        <v>0</v>
      </c>
      <c r="J30" s="7">
        <v>0</v>
      </c>
      <c r="K30" s="7">
        <v>54944363.310000002</v>
      </c>
      <c r="L30" s="7">
        <v>-8830725</v>
      </c>
      <c r="M30" s="7">
        <v>63775088.310000002</v>
      </c>
      <c r="N30" s="7">
        <v>-11895814.890000001</v>
      </c>
      <c r="O30" s="69">
        <v>75670903.200000003</v>
      </c>
      <c r="P30" s="7">
        <v>33810494.549999997</v>
      </c>
      <c r="Q30" s="7">
        <v>41860408.649999999</v>
      </c>
      <c r="R30" s="7">
        <v>567007540.97000003</v>
      </c>
      <c r="S30" s="7" t="s">
        <v>27</v>
      </c>
    </row>
    <row r="31" spans="1:19" x14ac:dyDescent="0.25">
      <c r="A31" s="5" t="s">
        <v>180</v>
      </c>
      <c r="B31" s="5" t="s">
        <v>181</v>
      </c>
      <c r="C31" s="6">
        <v>621951904.27999997</v>
      </c>
      <c r="D31" s="7">
        <v>0</v>
      </c>
      <c r="E31" s="7">
        <v>0</v>
      </c>
      <c r="F31" s="7">
        <v>0</v>
      </c>
      <c r="G31" s="7">
        <v>0</v>
      </c>
      <c r="H31" s="7">
        <v>621951904.27999997</v>
      </c>
      <c r="I31" s="7">
        <v>0</v>
      </c>
      <c r="J31" s="7">
        <v>0</v>
      </c>
      <c r="K31" s="7">
        <v>54944363.310000002</v>
      </c>
      <c r="L31" s="7">
        <v>-8830725</v>
      </c>
      <c r="M31" s="7">
        <v>63775088.310000002</v>
      </c>
      <c r="N31" s="7">
        <v>-11895814.890000001</v>
      </c>
      <c r="O31" s="69">
        <v>75670903.200000003</v>
      </c>
      <c r="P31" s="7">
        <v>33810494.549999997</v>
      </c>
      <c r="Q31" s="7">
        <v>41860408.649999999</v>
      </c>
      <c r="R31" s="7">
        <v>567007540.97000003</v>
      </c>
      <c r="S31" s="7" t="s">
        <v>27</v>
      </c>
    </row>
    <row r="32" spans="1:19" x14ac:dyDescent="0.25">
      <c r="A32" s="5" t="s">
        <v>182</v>
      </c>
      <c r="B32" s="5" t="s">
        <v>183</v>
      </c>
      <c r="C32" s="6">
        <v>38213905</v>
      </c>
      <c r="D32" s="7">
        <v>0</v>
      </c>
      <c r="E32" s="7">
        <v>0</v>
      </c>
      <c r="F32" s="7">
        <v>0</v>
      </c>
      <c r="G32" s="7">
        <v>0</v>
      </c>
      <c r="H32" s="7">
        <v>38213905</v>
      </c>
      <c r="I32" s="7">
        <v>0</v>
      </c>
      <c r="J32" s="7">
        <v>0</v>
      </c>
      <c r="K32" s="7">
        <v>696968</v>
      </c>
      <c r="L32" s="7">
        <v>0</v>
      </c>
      <c r="M32" s="7">
        <v>696968</v>
      </c>
      <c r="N32" s="7">
        <v>696968</v>
      </c>
      <c r="O32" s="69">
        <v>0</v>
      </c>
      <c r="P32" s="7">
        <v>0</v>
      </c>
      <c r="Q32" s="7">
        <v>0</v>
      </c>
      <c r="R32" s="7">
        <v>37516937</v>
      </c>
      <c r="S32" s="7" t="s">
        <v>27</v>
      </c>
    </row>
    <row r="33" spans="1:19" x14ac:dyDescent="0.25">
      <c r="A33" s="5" t="s">
        <v>184</v>
      </c>
      <c r="B33" s="5" t="s">
        <v>185</v>
      </c>
      <c r="C33" s="6">
        <v>38213905</v>
      </c>
      <c r="D33" s="7">
        <v>0</v>
      </c>
      <c r="E33" s="7">
        <v>0</v>
      </c>
      <c r="F33" s="7">
        <v>0</v>
      </c>
      <c r="G33" s="7">
        <v>0</v>
      </c>
      <c r="H33" s="7">
        <v>38213905</v>
      </c>
      <c r="I33" s="7">
        <v>0</v>
      </c>
      <c r="J33" s="7">
        <v>0</v>
      </c>
      <c r="K33" s="7">
        <v>696968</v>
      </c>
      <c r="L33" s="7">
        <v>0</v>
      </c>
      <c r="M33" s="7">
        <v>696968</v>
      </c>
      <c r="N33" s="7">
        <v>696968</v>
      </c>
      <c r="O33" s="69">
        <v>0</v>
      </c>
      <c r="P33" s="7">
        <v>0</v>
      </c>
      <c r="Q33" s="7">
        <v>0</v>
      </c>
      <c r="R33" s="7">
        <v>37516937</v>
      </c>
      <c r="S33" s="7" t="s">
        <v>27</v>
      </c>
    </row>
    <row r="34" spans="1:19" x14ac:dyDescent="0.25">
      <c r="A34" s="5" t="s">
        <v>186</v>
      </c>
      <c r="B34" s="5" t="s">
        <v>593</v>
      </c>
      <c r="C34" s="6">
        <v>38213905</v>
      </c>
      <c r="D34" s="7">
        <v>0</v>
      </c>
      <c r="E34" s="7">
        <v>0</v>
      </c>
      <c r="F34" s="7">
        <v>0</v>
      </c>
      <c r="G34" s="7">
        <v>0</v>
      </c>
      <c r="H34" s="7">
        <v>38213905</v>
      </c>
      <c r="I34" s="7">
        <v>0</v>
      </c>
      <c r="J34" s="7">
        <v>0</v>
      </c>
      <c r="K34" s="7">
        <v>696968</v>
      </c>
      <c r="L34" s="7">
        <v>0</v>
      </c>
      <c r="M34" s="7">
        <v>696968</v>
      </c>
      <c r="N34" s="7">
        <v>696968</v>
      </c>
      <c r="O34" s="69">
        <v>0</v>
      </c>
      <c r="P34" s="7">
        <v>0</v>
      </c>
      <c r="Q34" s="7">
        <v>0</v>
      </c>
      <c r="R34" s="7">
        <v>37516937</v>
      </c>
      <c r="S34" s="7" t="s">
        <v>46</v>
      </c>
    </row>
    <row r="35" spans="1:19" x14ac:dyDescent="0.25">
      <c r="A35" s="5" t="s">
        <v>328</v>
      </c>
      <c r="B35" s="5" t="s">
        <v>329</v>
      </c>
      <c r="C35" s="6">
        <v>583737999.27999997</v>
      </c>
      <c r="D35" s="7">
        <v>0</v>
      </c>
      <c r="E35" s="7">
        <v>0</v>
      </c>
      <c r="F35" s="7">
        <v>0</v>
      </c>
      <c r="G35" s="7">
        <v>0</v>
      </c>
      <c r="H35" s="7">
        <v>583737999.27999997</v>
      </c>
      <c r="I35" s="7">
        <v>0</v>
      </c>
      <c r="J35" s="7">
        <v>0</v>
      </c>
      <c r="K35" s="7">
        <v>54247395.310000002</v>
      </c>
      <c r="L35" s="7">
        <v>-8830725</v>
      </c>
      <c r="M35" s="7">
        <v>63078120.310000002</v>
      </c>
      <c r="N35" s="7">
        <v>-12592782.890000001</v>
      </c>
      <c r="O35" s="69">
        <v>75670903.200000003</v>
      </c>
      <c r="P35" s="7">
        <v>33810494.549999997</v>
      </c>
      <c r="Q35" s="7">
        <v>41860408.649999999</v>
      </c>
      <c r="R35" s="7">
        <v>529490603.97000003</v>
      </c>
      <c r="S35" s="7" t="s">
        <v>27</v>
      </c>
    </row>
    <row r="36" spans="1:19" x14ac:dyDescent="0.25">
      <c r="A36" s="5" t="s">
        <v>388</v>
      </c>
      <c r="B36" s="5" t="s">
        <v>389</v>
      </c>
      <c r="C36" s="6">
        <v>29601695.34</v>
      </c>
      <c r="D36" s="7">
        <v>0</v>
      </c>
      <c r="E36" s="7">
        <v>0</v>
      </c>
      <c r="F36" s="7">
        <v>0</v>
      </c>
      <c r="G36" s="7">
        <v>0</v>
      </c>
      <c r="H36" s="7">
        <v>29601695.34</v>
      </c>
      <c r="I36" s="7">
        <v>0</v>
      </c>
      <c r="J36" s="7">
        <v>0</v>
      </c>
      <c r="K36" s="7">
        <v>1725895.31</v>
      </c>
      <c r="L36" s="7">
        <v>-18730725</v>
      </c>
      <c r="M36" s="7">
        <v>20456620.309999999</v>
      </c>
      <c r="N36" s="7">
        <v>2919316.11</v>
      </c>
      <c r="O36" s="69">
        <v>17537304.199999999</v>
      </c>
      <c r="P36" s="7">
        <v>17245395.550000001</v>
      </c>
      <c r="Q36" s="7">
        <v>291908.65000000002</v>
      </c>
      <c r="R36" s="7">
        <v>27875800.030000001</v>
      </c>
      <c r="S36" s="7" t="s">
        <v>27</v>
      </c>
    </row>
    <row r="37" spans="1:19" x14ac:dyDescent="0.25">
      <c r="A37" s="5" t="s">
        <v>390</v>
      </c>
      <c r="B37" s="5" t="s">
        <v>594</v>
      </c>
      <c r="C37" s="6">
        <v>21006905.219999999</v>
      </c>
      <c r="D37" s="7">
        <v>0</v>
      </c>
      <c r="E37" s="7">
        <v>0</v>
      </c>
      <c r="F37" s="7">
        <v>0</v>
      </c>
      <c r="G37" s="7">
        <v>0</v>
      </c>
      <c r="H37" s="7">
        <v>21006905.219999999</v>
      </c>
      <c r="I37" s="7">
        <v>0</v>
      </c>
      <c r="J37" s="7">
        <v>0</v>
      </c>
      <c r="K37" s="7">
        <v>1725895.31</v>
      </c>
      <c r="L37" s="7">
        <v>-18730725</v>
      </c>
      <c r="M37" s="7">
        <v>20456620.309999999</v>
      </c>
      <c r="N37" s="7">
        <v>2919316.11</v>
      </c>
      <c r="O37" s="69">
        <v>17537304.199999999</v>
      </c>
      <c r="P37" s="7">
        <v>17245395.550000001</v>
      </c>
      <c r="Q37" s="7">
        <v>291908.65000000002</v>
      </c>
      <c r="R37" s="7">
        <v>19281009.91</v>
      </c>
      <c r="S37" s="7" t="s">
        <v>46</v>
      </c>
    </row>
    <row r="38" spans="1:19" x14ac:dyDescent="0.25">
      <c r="A38" s="5" t="s">
        <v>394</v>
      </c>
      <c r="B38" s="5" t="s">
        <v>595</v>
      </c>
      <c r="C38" s="6">
        <v>8594790.1199999992</v>
      </c>
      <c r="D38" s="7">
        <v>0</v>
      </c>
      <c r="E38" s="7">
        <v>0</v>
      </c>
      <c r="F38" s="7">
        <v>0</v>
      </c>
      <c r="G38" s="7">
        <v>0</v>
      </c>
      <c r="H38" s="7">
        <v>8594790.1199999992</v>
      </c>
      <c r="I38" s="7">
        <v>0</v>
      </c>
      <c r="J38" s="7">
        <v>0</v>
      </c>
      <c r="K38" s="7">
        <v>0</v>
      </c>
      <c r="L38" s="7">
        <v>0</v>
      </c>
      <c r="M38" s="7">
        <v>0</v>
      </c>
      <c r="N38" s="7">
        <v>0</v>
      </c>
      <c r="O38" s="69">
        <v>0</v>
      </c>
      <c r="P38" s="7">
        <v>0</v>
      </c>
      <c r="Q38" s="7">
        <v>0</v>
      </c>
      <c r="R38" s="7">
        <v>8594790.1199999992</v>
      </c>
      <c r="S38" s="7" t="s">
        <v>46</v>
      </c>
    </row>
    <row r="39" spans="1:19" x14ac:dyDescent="0.25">
      <c r="A39" s="5" t="s">
        <v>434</v>
      </c>
      <c r="B39" s="5" t="s">
        <v>435</v>
      </c>
      <c r="C39" s="6">
        <v>554136303.94000006</v>
      </c>
      <c r="D39" s="7">
        <v>0</v>
      </c>
      <c r="E39" s="7">
        <v>0</v>
      </c>
      <c r="F39" s="7">
        <v>0</v>
      </c>
      <c r="G39" s="7">
        <v>0</v>
      </c>
      <c r="H39" s="7">
        <v>554136303.94000006</v>
      </c>
      <c r="I39" s="7">
        <v>0</v>
      </c>
      <c r="J39" s="7">
        <v>0</v>
      </c>
      <c r="K39" s="7">
        <v>52521500</v>
      </c>
      <c r="L39" s="7">
        <v>9900000</v>
      </c>
      <c r="M39" s="7">
        <v>42621500</v>
      </c>
      <c r="N39" s="7">
        <v>-15512099</v>
      </c>
      <c r="O39" s="69">
        <v>58133599</v>
      </c>
      <c r="P39" s="7">
        <v>16565099</v>
      </c>
      <c r="Q39" s="7">
        <v>41568500</v>
      </c>
      <c r="R39" s="7">
        <v>501614803.94</v>
      </c>
      <c r="S39" s="7" t="s">
        <v>27</v>
      </c>
    </row>
    <row r="40" spans="1:19" x14ac:dyDescent="0.25">
      <c r="A40" s="5" t="s">
        <v>436</v>
      </c>
      <c r="B40" s="5" t="s">
        <v>143</v>
      </c>
      <c r="C40" s="6">
        <v>7721994</v>
      </c>
      <c r="D40" s="7">
        <v>0</v>
      </c>
      <c r="E40" s="7">
        <v>0</v>
      </c>
      <c r="F40" s="7">
        <v>0</v>
      </c>
      <c r="G40" s="7">
        <v>0</v>
      </c>
      <c r="H40" s="7">
        <v>7721994</v>
      </c>
      <c r="I40" s="7">
        <v>0</v>
      </c>
      <c r="J40" s="7">
        <v>0</v>
      </c>
      <c r="K40" s="7">
        <v>0</v>
      </c>
      <c r="L40" s="7">
        <v>0</v>
      </c>
      <c r="M40" s="7">
        <v>0</v>
      </c>
      <c r="N40" s="7">
        <v>0</v>
      </c>
      <c r="O40" s="69">
        <v>0</v>
      </c>
      <c r="P40" s="7">
        <v>0</v>
      </c>
      <c r="Q40" s="7">
        <v>0</v>
      </c>
      <c r="R40" s="7">
        <v>7721994</v>
      </c>
      <c r="S40" s="7" t="s">
        <v>46</v>
      </c>
    </row>
    <row r="41" spans="1:19" x14ac:dyDescent="0.25">
      <c r="A41" s="5" t="s">
        <v>440</v>
      </c>
      <c r="B41" s="5" t="s">
        <v>147</v>
      </c>
      <c r="C41" s="6">
        <v>48947510</v>
      </c>
      <c r="D41" s="7">
        <v>0</v>
      </c>
      <c r="E41" s="7">
        <v>0</v>
      </c>
      <c r="F41" s="7">
        <v>0</v>
      </c>
      <c r="G41" s="7">
        <v>0</v>
      </c>
      <c r="H41" s="7">
        <v>48947510</v>
      </c>
      <c r="I41" s="7">
        <v>0</v>
      </c>
      <c r="J41" s="7">
        <v>0</v>
      </c>
      <c r="K41" s="7">
        <v>161500</v>
      </c>
      <c r="L41" s="7">
        <v>0</v>
      </c>
      <c r="M41" s="7">
        <v>161500</v>
      </c>
      <c r="N41" s="7">
        <v>0</v>
      </c>
      <c r="O41" s="69">
        <v>161500</v>
      </c>
      <c r="P41" s="7">
        <v>-682200</v>
      </c>
      <c r="Q41" s="7">
        <v>843700</v>
      </c>
      <c r="R41" s="7">
        <v>48786010</v>
      </c>
      <c r="S41" s="7" t="s">
        <v>46</v>
      </c>
    </row>
    <row r="42" spans="1:19" x14ac:dyDescent="0.25">
      <c r="A42" s="5" t="s">
        <v>444</v>
      </c>
      <c r="B42" s="5" t="s">
        <v>151</v>
      </c>
      <c r="C42" s="6">
        <v>109629720</v>
      </c>
      <c r="D42" s="7">
        <v>0</v>
      </c>
      <c r="E42" s="7">
        <v>0</v>
      </c>
      <c r="F42" s="7">
        <v>0</v>
      </c>
      <c r="G42" s="7">
        <v>0</v>
      </c>
      <c r="H42" s="7">
        <v>109629720</v>
      </c>
      <c r="I42" s="7">
        <v>0</v>
      </c>
      <c r="J42" s="7">
        <v>0</v>
      </c>
      <c r="K42" s="7">
        <v>38500000</v>
      </c>
      <c r="L42" s="7">
        <v>9900000</v>
      </c>
      <c r="M42" s="7">
        <v>28600000</v>
      </c>
      <c r="N42" s="7">
        <v>-12982099</v>
      </c>
      <c r="O42" s="69">
        <v>41582099</v>
      </c>
      <c r="P42" s="7">
        <v>16829999</v>
      </c>
      <c r="Q42" s="7">
        <v>24752100</v>
      </c>
      <c r="R42" s="7">
        <v>71129720</v>
      </c>
      <c r="S42" s="7" t="s">
        <v>46</v>
      </c>
    </row>
    <row r="43" spans="1:19" x14ac:dyDescent="0.25">
      <c r="A43" s="5" t="s">
        <v>448</v>
      </c>
      <c r="B43" s="5" t="s">
        <v>155</v>
      </c>
      <c r="C43" s="6">
        <v>302149225.30000001</v>
      </c>
      <c r="D43" s="7">
        <v>0</v>
      </c>
      <c r="E43" s="7">
        <v>0</v>
      </c>
      <c r="F43" s="7">
        <v>0</v>
      </c>
      <c r="G43" s="7">
        <v>0</v>
      </c>
      <c r="H43" s="7">
        <v>302149225.30000001</v>
      </c>
      <c r="I43" s="7">
        <v>0</v>
      </c>
      <c r="J43" s="7">
        <v>0</v>
      </c>
      <c r="K43" s="7">
        <v>13160000</v>
      </c>
      <c r="L43" s="7">
        <v>0</v>
      </c>
      <c r="M43" s="7">
        <v>13160000</v>
      </c>
      <c r="N43" s="7">
        <v>0</v>
      </c>
      <c r="O43" s="69">
        <v>13160000</v>
      </c>
      <c r="P43" s="7">
        <v>0</v>
      </c>
      <c r="Q43" s="7">
        <v>13160000</v>
      </c>
      <c r="R43" s="7">
        <v>288989225.30000001</v>
      </c>
      <c r="S43" s="7" t="s">
        <v>46</v>
      </c>
    </row>
    <row r="44" spans="1:19" x14ac:dyDescent="0.25">
      <c r="A44" s="5" t="s">
        <v>452</v>
      </c>
      <c r="B44" s="5" t="s">
        <v>139</v>
      </c>
      <c r="C44" s="6">
        <v>11031420</v>
      </c>
      <c r="D44" s="7">
        <v>0</v>
      </c>
      <c r="E44" s="7">
        <v>0</v>
      </c>
      <c r="F44" s="7">
        <v>0</v>
      </c>
      <c r="G44" s="7">
        <v>0</v>
      </c>
      <c r="H44" s="7">
        <v>11031420</v>
      </c>
      <c r="I44" s="7">
        <v>0</v>
      </c>
      <c r="J44" s="7">
        <v>0</v>
      </c>
      <c r="K44" s="7">
        <v>700000</v>
      </c>
      <c r="L44" s="7">
        <v>0</v>
      </c>
      <c r="M44" s="7">
        <v>700000</v>
      </c>
      <c r="N44" s="7">
        <v>0</v>
      </c>
      <c r="O44" s="69">
        <v>700000</v>
      </c>
      <c r="P44" s="7">
        <v>450000</v>
      </c>
      <c r="Q44" s="7">
        <v>250000</v>
      </c>
      <c r="R44" s="7">
        <v>10331420</v>
      </c>
      <c r="S44" s="7" t="s">
        <v>46</v>
      </c>
    </row>
    <row r="45" spans="1:19" x14ac:dyDescent="0.25">
      <c r="A45" s="5" t="s">
        <v>456</v>
      </c>
      <c r="B45" s="5" t="s">
        <v>173</v>
      </c>
      <c r="C45" s="6">
        <v>2118488.4</v>
      </c>
      <c r="D45" s="7">
        <v>0</v>
      </c>
      <c r="E45" s="7">
        <v>0</v>
      </c>
      <c r="F45" s="7">
        <v>0</v>
      </c>
      <c r="G45" s="7">
        <v>0</v>
      </c>
      <c r="H45" s="7">
        <v>2118488.4</v>
      </c>
      <c r="I45" s="7">
        <v>0</v>
      </c>
      <c r="J45" s="7">
        <v>0</v>
      </c>
      <c r="K45" s="7">
        <v>0</v>
      </c>
      <c r="L45" s="7">
        <v>0</v>
      </c>
      <c r="M45" s="7">
        <v>0</v>
      </c>
      <c r="N45" s="7">
        <v>0</v>
      </c>
      <c r="O45" s="69">
        <v>0</v>
      </c>
      <c r="P45" s="7">
        <v>-2118488.4</v>
      </c>
      <c r="Q45" s="7">
        <v>2118488.4</v>
      </c>
      <c r="R45" s="7">
        <v>2118488.4</v>
      </c>
      <c r="S45" s="7" t="s">
        <v>46</v>
      </c>
    </row>
    <row r="46" spans="1:19" x14ac:dyDescent="0.25">
      <c r="A46" s="5" t="s">
        <v>460</v>
      </c>
      <c r="B46" s="5" t="s">
        <v>596</v>
      </c>
      <c r="C46" s="6">
        <v>472500</v>
      </c>
      <c r="D46" s="7">
        <v>0</v>
      </c>
      <c r="E46" s="7">
        <v>0</v>
      </c>
      <c r="F46" s="7">
        <v>0</v>
      </c>
      <c r="G46" s="7">
        <v>0</v>
      </c>
      <c r="H46" s="7">
        <v>472500</v>
      </c>
      <c r="I46" s="7">
        <v>0</v>
      </c>
      <c r="J46" s="7">
        <v>0</v>
      </c>
      <c r="K46" s="7">
        <v>0</v>
      </c>
      <c r="L46" s="7">
        <v>0</v>
      </c>
      <c r="M46" s="7">
        <v>0</v>
      </c>
      <c r="N46" s="7">
        <v>0</v>
      </c>
      <c r="O46" s="69">
        <v>0</v>
      </c>
      <c r="P46" s="7">
        <v>-444211.6</v>
      </c>
      <c r="Q46" s="7">
        <v>444211.6</v>
      </c>
      <c r="R46" s="7">
        <v>472500</v>
      </c>
      <c r="S46" s="7" t="s">
        <v>46</v>
      </c>
    </row>
    <row r="47" spans="1:19" x14ac:dyDescent="0.25">
      <c r="A47" s="5" t="s">
        <v>464</v>
      </c>
      <c r="B47" s="5" t="s">
        <v>597</v>
      </c>
      <c r="C47" s="6">
        <v>14375000</v>
      </c>
      <c r="D47" s="7">
        <v>0</v>
      </c>
      <c r="E47" s="7">
        <v>0</v>
      </c>
      <c r="F47" s="7">
        <v>0</v>
      </c>
      <c r="G47" s="7">
        <v>0</v>
      </c>
      <c r="H47" s="7">
        <v>14375000</v>
      </c>
      <c r="I47" s="7">
        <v>0</v>
      </c>
      <c r="J47" s="7">
        <v>0</v>
      </c>
      <c r="K47" s="7">
        <v>0</v>
      </c>
      <c r="L47" s="7">
        <v>0</v>
      </c>
      <c r="M47" s="7">
        <v>0</v>
      </c>
      <c r="N47" s="7">
        <v>-2530000</v>
      </c>
      <c r="O47" s="69">
        <v>2530000</v>
      </c>
      <c r="P47" s="7">
        <v>2530000</v>
      </c>
      <c r="Q47" s="7">
        <v>0</v>
      </c>
      <c r="R47" s="7">
        <v>14375000</v>
      </c>
      <c r="S47" s="7" t="s">
        <v>46</v>
      </c>
    </row>
    <row r="48" spans="1:19" x14ac:dyDescent="0.25">
      <c r="A48" s="5" t="s">
        <v>468</v>
      </c>
      <c r="B48" s="5" t="s">
        <v>598</v>
      </c>
      <c r="C48" s="6">
        <v>57690446.240000002</v>
      </c>
      <c r="D48" s="7">
        <v>0</v>
      </c>
      <c r="E48" s="7">
        <v>0</v>
      </c>
      <c r="F48" s="7">
        <v>0</v>
      </c>
      <c r="G48" s="7">
        <v>0</v>
      </c>
      <c r="H48" s="7">
        <v>57690446.240000002</v>
      </c>
      <c r="I48" s="7">
        <v>0</v>
      </c>
      <c r="J48" s="7">
        <v>0</v>
      </c>
      <c r="K48" s="7">
        <v>0</v>
      </c>
      <c r="L48" s="7">
        <v>0</v>
      </c>
      <c r="M48" s="7">
        <v>0</v>
      </c>
      <c r="N48" s="7">
        <v>0</v>
      </c>
      <c r="O48" s="69">
        <v>0</v>
      </c>
      <c r="P48" s="7">
        <v>0</v>
      </c>
      <c r="Q48" s="7">
        <v>0</v>
      </c>
      <c r="R48" s="7">
        <v>57690446.240000002</v>
      </c>
      <c r="S48" s="7" t="s">
        <v>46</v>
      </c>
    </row>
    <row r="49" spans="1:19" x14ac:dyDescent="0.25">
      <c r="A49" s="5" t="s">
        <v>498</v>
      </c>
      <c r="B49" s="5" t="s">
        <v>499</v>
      </c>
      <c r="C49" s="6">
        <v>491207629.27999997</v>
      </c>
      <c r="D49" s="7">
        <v>0</v>
      </c>
      <c r="E49" s="7">
        <v>0</v>
      </c>
      <c r="F49" s="7">
        <v>0</v>
      </c>
      <c r="G49" s="7">
        <v>0</v>
      </c>
      <c r="H49" s="7">
        <v>491207629.27999997</v>
      </c>
      <c r="I49" s="7">
        <v>0</v>
      </c>
      <c r="J49" s="7">
        <v>0</v>
      </c>
      <c r="K49" s="7">
        <v>0</v>
      </c>
      <c r="L49" s="7">
        <v>-26728883</v>
      </c>
      <c r="M49" s="7">
        <v>26728883</v>
      </c>
      <c r="N49" s="7">
        <v>0</v>
      </c>
      <c r="O49" s="69">
        <v>26728883</v>
      </c>
      <c r="P49" s="7">
        <v>16728883</v>
      </c>
      <c r="Q49" s="7">
        <v>10000000</v>
      </c>
      <c r="R49" s="7">
        <v>491207629.27999997</v>
      </c>
      <c r="S49" s="7" t="s">
        <v>27</v>
      </c>
    </row>
    <row r="50" spans="1:19" x14ac:dyDescent="0.25">
      <c r="A50" s="5" t="s">
        <v>599</v>
      </c>
      <c r="B50" s="5" t="s">
        <v>600</v>
      </c>
      <c r="C50" s="6">
        <v>247532960.28</v>
      </c>
      <c r="D50" s="7">
        <v>0</v>
      </c>
      <c r="E50" s="7">
        <v>0</v>
      </c>
      <c r="F50" s="7">
        <v>0</v>
      </c>
      <c r="G50" s="7">
        <v>0</v>
      </c>
      <c r="H50" s="7">
        <v>247532960.28</v>
      </c>
      <c r="I50" s="7">
        <v>0</v>
      </c>
      <c r="J50" s="7">
        <v>0</v>
      </c>
      <c r="K50" s="7">
        <v>0</v>
      </c>
      <c r="L50" s="7">
        <v>-26728883</v>
      </c>
      <c r="M50" s="7">
        <v>26728883</v>
      </c>
      <c r="N50" s="7">
        <v>0</v>
      </c>
      <c r="O50" s="69">
        <v>26728883</v>
      </c>
      <c r="P50" s="7">
        <v>16728883</v>
      </c>
      <c r="Q50" s="7">
        <v>10000000</v>
      </c>
      <c r="R50" s="7">
        <v>247532960.28</v>
      </c>
      <c r="S50" s="7" t="s">
        <v>27</v>
      </c>
    </row>
    <row r="51" spans="1:19" x14ac:dyDescent="0.25">
      <c r="A51" s="5" t="s">
        <v>510</v>
      </c>
      <c r="B51" s="5" t="s">
        <v>511</v>
      </c>
      <c r="C51" s="6">
        <v>247532960.28</v>
      </c>
      <c r="D51" s="7">
        <v>0</v>
      </c>
      <c r="E51" s="7">
        <v>0</v>
      </c>
      <c r="F51" s="7">
        <v>0</v>
      </c>
      <c r="G51" s="7">
        <v>0</v>
      </c>
      <c r="H51" s="7">
        <v>247532960.28</v>
      </c>
      <c r="I51" s="7">
        <v>0</v>
      </c>
      <c r="J51" s="7">
        <v>0</v>
      </c>
      <c r="K51" s="7">
        <v>0</v>
      </c>
      <c r="L51" s="7">
        <v>-26728883</v>
      </c>
      <c r="M51" s="7">
        <v>26728883</v>
      </c>
      <c r="N51" s="7">
        <v>0</v>
      </c>
      <c r="O51" s="69">
        <v>26728883</v>
      </c>
      <c r="P51" s="7">
        <v>16728883</v>
      </c>
      <c r="Q51" s="7">
        <v>10000000</v>
      </c>
      <c r="R51" s="7">
        <v>247532960.28</v>
      </c>
      <c r="S51" s="7" t="s">
        <v>27</v>
      </c>
    </row>
    <row r="52" spans="1:19" x14ac:dyDescent="0.25">
      <c r="A52" s="5" t="s">
        <v>512</v>
      </c>
      <c r="B52" s="5" t="s">
        <v>513</v>
      </c>
      <c r="C52" s="6">
        <v>247532960.28</v>
      </c>
      <c r="D52" s="7">
        <v>0</v>
      </c>
      <c r="E52" s="7">
        <v>0</v>
      </c>
      <c r="F52" s="7">
        <v>0</v>
      </c>
      <c r="G52" s="7">
        <v>0</v>
      </c>
      <c r="H52" s="7">
        <v>247532960.28</v>
      </c>
      <c r="I52" s="7">
        <v>0</v>
      </c>
      <c r="J52" s="7">
        <v>0</v>
      </c>
      <c r="K52" s="7">
        <v>0</v>
      </c>
      <c r="L52" s="7">
        <v>-26728883</v>
      </c>
      <c r="M52" s="7">
        <v>26728883</v>
      </c>
      <c r="N52" s="7">
        <v>0</v>
      </c>
      <c r="O52" s="69">
        <v>26728883</v>
      </c>
      <c r="P52" s="7">
        <v>16728883</v>
      </c>
      <c r="Q52" s="7">
        <v>10000000</v>
      </c>
      <c r="R52" s="7">
        <v>247532960.28</v>
      </c>
      <c r="S52" s="7" t="s">
        <v>27</v>
      </c>
    </row>
    <row r="53" spans="1:19" x14ac:dyDescent="0.25">
      <c r="A53" s="5" t="s">
        <v>514</v>
      </c>
      <c r="B53" s="5" t="s">
        <v>515</v>
      </c>
      <c r="C53" s="6">
        <v>247532960.28</v>
      </c>
      <c r="D53" s="7">
        <v>0</v>
      </c>
      <c r="E53" s="7">
        <v>0</v>
      </c>
      <c r="F53" s="7">
        <v>0</v>
      </c>
      <c r="G53" s="7">
        <v>0</v>
      </c>
      <c r="H53" s="7">
        <v>247532960.28</v>
      </c>
      <c r="I53" s="7">
        <v>0</v>
      </c>
      <c r="J53" s="7">
        <v>0</v>
      </c>
      <c r="K53" s="7">
        <v>0</v>
      </c>
      <c r="L53" s="7">
        <v>-26728883</v>
      </c>
      <c r="M53" s="7">
        <v>26728883</v>
      </c>
      <c r="N53" s="7">
        <v>0</v>
      </c>
      <c r="O53" s="69">
        <v>26728883</v>
      </c>
      <c r="P53" s="7">
        <v>16728883</v>
      </c>
      <c r="Q53" s="7">
        <v>10000000</v>
      </c>
      <c r="R53" s="7">
        <v>247532960.28</v>
      </c>
      <c r="S53" s="7" t="s">
        <v>27</v>
      </c>
    </row>
    <row r="54" spans="1:19" x14ac:dyDescent="0.25">
      <c r="A54" s="5" t="s">
        <v>516</v>
      </c>
      <c r="B54" s="5" t="s">
        <v>517</v>
      </c>
      <c r="C54" s="6">
        <v>87198237.280000001</v>
      </c>
      <c r="D54" s="7">
        <v>0</v>
      </c>
      <c r="E54" s="7">
        <v>0</v>
      </c>
      <c r="F54" s="7">
        <v>0</v>
      </c>
      <c r="G54" s="7">
        <v>0</v>
      </c>
      <c r="H54" s="7">
        <v>87198237.280000001</v>
      </c>
      <c r="I54" s="7">
        <v>0</v>
      </c>
      <c r="J54" s="7">
        <v>0</v>
      </c>
      <c r="K54" s="7">
        <v>0</v>
      </c>
      <c r="L54" s="7">
        <v>-6728883</v>
      </c>
      <c r="M54" s="7">
        <v>6728883</v>
      </c>
      <c r="N54" s="7">
        <v>0</v>
      </c>
      <c r="O54" s="69">
        <v>6728883</v>
      </c>
      <c r="P54" s="7">
        <v>6728883</v>
      </c>
      <c r="Q54" s="7">
        <v>0</v>
      </c>
      <c r="R54" s="7">
        <v>87198237.280000001</v>
      </c>
      <c r="S54" s="7" t="s">
        <v>46</v>
      </c>
    </row>
    <row r="55" spans="1:19" x14ac:dyDescent="0.25">
      <c r="A55" s="5" t="s">
        <v>520</v>
      </c>
      <c r="B55" s="5" t="s">
        <v>521</v>
      </c>
      <c r="C55" s="6">
        <v>160334723</v>
      </c>
      <c r="D55" s="7">
        <v>0</v>
      </c>
      <c r="E55" s="7">
        <v>0</v>
      </c>
      <c r="F55" s="7">
        <v>0</v>
      </c>
      <c r="G55" s="7">
        <v>0</v>
      </c>
      <c r="H55" s="7">
        <v>160334723</v>
      </c>
      <c r="I55" s="7">
        <v>0</v>
      </c>
      <c r="J55" s="7">
        <v>0</v>
      </c>
      <c r="K55" s="7">
        <v>0</v>
      </c>
      <c r="L55" s="7">
        <v>-20000000</v>
      </c>
      <c r="M55" s="7">
        <v>20000000</v>
      </c>
      <c r="N55" s="7">
        <v>0</v>
      </c>
      <c r="O55" s="69">
        <v>20000000</v>
      </c>
      <c r="P55" s="7">
        <v>10000000</v>
      </c>
      <c r="Q55" s="7">
        <v>10000000</v>
      </c>
      <c r="R55" s="7">
        <v>160334723</v>
      </c>
      <c r="S55" s="7" t="s">
        <v>46</v>
      </c>
    </row>
    <row r="56" spans="1:19" x14ac:dyDescent="0.25">
      <c r="A56" s="5" t="s">
        <v>524</v>
      </c>
      <c r="B56" s="5" t="s">
        <v>525</v>
      </c>
      <c r="C56" s="6">
        <v>243674669</v>
      </c>
      <c r="D56" s="7">
        <v>0</v>
      </c>
      <c r="E56" s="7">
        <v>0</v>
      </c>
      <c r="F56" s="7">
        <v>0</v>
      </c>
      <c r="G56" s="7">
        <v>0</v>
      </c>
      <c r="H56" s="7">
        <v>243674669</v>
      </c>
      <c r="I56" s="7">
        <v>0</v>
      </c>
      <c r="J56" s="7">
        <v>0</v>
      </c>
      <c r="K56" s="7">
        <v>0</v>
      </c>
      <c r="L56" s="7">
        <v>0</v>
      </c>
      <c r="M56" s="7">
        <v>0</v>
      </c>
      <c r="N56" s="7">
        <v>0</v>
      </c>
      <c r="O56" s="69">
        <v>0</v>
      </c>
      <c r="P56" s="7">
        <v>0</v>
      </c>
      <c r="Q56" s="7">
        <v>0</v>
      </c>
      <c r="R56" s="7">
        <v>243674669</v>
      </c>
      <c r="S56" s="7" t="s">
        <v>27</v>
      </c>
    </row>
    <row r="57" spans="1:19" x14ac:dyDescent="0.25">
      <c r="A57" s="5" t="s">
        <v>526</v>
      </c>
      <c r="B57" s="5" t="s">
        <v>527</v>
      </c>
      <c r="C57" s="6">
        <v>243674669</v>
      </c>
      <c r="D57" s="7">
        <v>0</v>
      </c>
      <c r="E57" s="7">
        <v>0</v>
      </c>
      <c r="F57" s="7">
        <v>0</v>
      </c>
      <c r="G57" s="7">
        <v>0</v>
      </c>
      <c r="H57" s="7">
        <v>243674669</v>
      </c>
      <c r="I57" s="7">
        <v>0</v>
      </c>
      <c r="J57" s="7">
        <v>0</v>
      </c>
      <c r="K57" s="7">
        <v>0</v>
      </c>
      <c r="L57" s="7">
        <v>0</v>
      </c>
      <c r="M57" s="7">
        <v>0</v>
      </c>
      <c r="N57" s="7">
        <v>0</v>
      </c>
      <c r="O57" s="69">
        <v>0</v>
      </c>
      <c r="P57" s="7">
        <v>0</v>
      </c>
      <c r="Q57" s="7">
        <v>0</v>
      </c>
      <c r="R57" s="7">
        <v>243674669</v>
      </c>
      <c r="S57" s="7" t="s">
        <v>27</v>
      </c>
    </row>
    <row r="58" spans="1:19" x14ac:dyDescent="0.25">
      <c r="A58" s="5" t="s">
        <v>528</v>
      </c>
      <c r="B58" s="5" t="s">
        <v>529</v>
      </c>
      <c r="C58" s="6">
        <v>243673669</v>
      </c>
      <c r="D58" s="7">
        <v>0</v>
      </c>
      <c r="E58" s="7">
        <v>0</v>
      </c>
      <c r="F58" s="7">
        <v>0</v>
      </c>
      <c r="G58" s="7">
        <v>0</v>
      </c>
      <c r="H58" s="7">
        <v>243673669</v>
      </c>
      <c r="I58" s="7">
        <v>0</v>
      </c>
      <c r="J58" s="7">
        <v>0</v>
      </c>
      <c r="K58" s="7">
        <v>0</v>
      </c>
      <c r="L58" s="7">
        <v>0</v>
      </c>
      <c r="M58" s="7">
        <v>0</v>
      </c>
      <c r="N58" s="7">
        <v>0</v>
      </c>
      <c r="O58" s="69">
        <v>0</v>
      </c>
      <c r="P58" s="7">
        <v>0</v>
      </c>
      <c r="Q58" s="7">
        <v>0</v>
      </c>
      <c r="R58" s="7">
        <v>243673669</v>
      </c>
      <c r="S58" s="7" t="s">
        <v>46</v>
      </c>
    </row>
    <row r="59" spans="1:19" x14ac:dyDescent="0.25">
      <c r="A59" s="5" t="s">
        <v>534</v>
      </c>
      <c r="B59" s="5" t="s">
        <v>535</v>
      </c>
      <c r="C59" s="6">
        <v>1000</v>
      </c>
      <c r="D59" s="7">
        <v>0</v>
      </c>
      <c r="E59" s="7">
        <v>0</v>
      </c>
      <c r="F59" s="7">
        <v>0</v>
      </c>
      <c r="G59" s="7">
        <v>0</v>
      </c>
      <c r="H59" s="7">
        <v>1000</v>
      </c>
      <c r="I59" s="7">
        <v>0</v>
      </c>
      <c r="J59" s="7">
        <v>0</v>
      </c>
      <c r="K59" s="7">
        <v>0</v>
      </c>
      <c r="L59" s="7">
        <v>0</v>
      </c>
      <c r="M59" s="7">
        <v>0</v>
      </c>
      <c r="N59" s="7">
        <v>0</v>
      </c>
      <c r="O59" s="69">
        <v>0</v>
      </c>
      <c r="P59" s="7">
        <v>0</v>
      </c>
      <c r="Q59" s="7">
        <v>0</v>
      </c>
      <c r="R59" s="7">
        <v>1000</v>
      </c>
      <c r="S59" s="7" t="s">
        <v>46</v>
      </c>
    </row>
    <row r="60" spans="1:19" x14ac:dyDescent="0.25">
      <c r="A60" s="5" t="s">
        <v>546</v>
      </c>
      <c r="B60" s="5" t="s">
        <v>547</v>
      </c>
      <c r="C60" s="6">
        <v>704051580.71000004</v>
      </c>
      <c r="D60" s="7">
        <v>0</v>
      </c>
      <c r="E60" s="7">
        <v>0</v>
      </c>
      <c r="F60" s="7">
        <v>20000</v>
      </c>
      <c r="G60" s="7">
        <v>20000</v>
      </c>
      <c r="H60" s="7">
        <v>704051580.71000004</v>
      </c>
      <c r="I60" s="7">
        <v>0</v>
      </c>
      <c r="J60" s="7">
        <v>0</v>
      </c>
      <c r="K60" s="7">
        <v>31227724</v>
      </c>
      <c r="L60" s="7">
        <v>0</v>
      </c>
      <c r="M60" s="7">
        <v>31227724</v>
      </c>
      <c r="N60" s="7">
        <v>-62400</v>
      </c>
      <c r="O60" s="69">
        <v>31290124</v>
      </c>
      <c r="P60" s="7">
        <v>0</v>
      </c>
      <c r="Q60" s="7">
        <v>31290124</v>
      </c>
      <c r="R60" s="7">
        <v>672823856.71000004</v>
      </c>
      <c r="S60" s="7" t="s">
        <v>27</v>
      </c>
    </row>
    <row r="61" spans="1:19" x14ac:dyDescent="0.25">
      <c r="A61" s="5" t="s">
        <v>548</v>
      </c>
      <c r="B61" s="5" t="s">
        <v>549</v>
      </c>
      <c r="C61" s="6">
        <v>476169863.76999998</v>
      </c>
      <c r="D61" s="7">
        <v>0</v>
      </c>
      <c r="E61" s="7">
        <v>0</v>
      </c>
      <c r="F61" s="7">
        <v>20000</v>
      </c>
      <c r="G61" s="7">
        <v>20000</v>
      </c>
      <c r="H61" s="7">
        <v>476169863.76999998</v>
      </c>
      <c r="I61" s="7">
        <v>0</v>
      </c>
      <c r="J61" s="7">
        <v>0</v>
      </c>
      <c r="K61" s="7">
        <v>151400</v>
      </c>
      <c r="L61" s="7">
        <v>0</v>
      </c>
      <c r="M61" s="7">
        <v>151400</v>
      </c>
      <c r="N61" s="7">
        <v>-71500</v>
      </c>
      <c r="O61" s="69">
        <v>222900</v>
      </c>
      <c r="P61" s="7">
        <v>0</v>
      </c>
      <c r="Q61" s="7">
        <v>222900</v>
      </c>
      <c r="R61" s="7">
        <v>476018463.76999998</v>
      </c>
      <c r="S61" s="7" t="s">
        <v>27</v>
      </c>
    </row>
    <row r="62" spans="1:19" x14ac:dyDescent="0.25">
      <c r="A62" s="5" t="s">
        <v>550</v>
      </c>
      <c r="B62" s="5" t="s">
        <v>551</v>
      </c>
      <c r="C62" s="6">
        <v>120000000</v>
      </c>
      <c r="D62" s="7">
        <v>0</v>
      </c>
      <c r="E62" s="7">
        <v>0</v>
      </c>
      <c r="F62" s="7">
        <v>0</v>
      </c>
      <c r="G62" s="7">
        <v>0</v>
      </c>
      <c r="H62" s="7">
        <v>120000000</v>
      </c>
      <c r="I62" s="7">
        <v>0</v>
      </c>
      <c r="J62" s="7">
        <v>0</v>
      </c>
      <c r="K62" s="7">
        <v>0</v>
      </c>
      <c r="L62" s="7">
        <v>0</v>
      </c>
      <c r="M62" s="7">
        <v>0</v>
      </c>
      <c r="N62" s="7">
        <v>0</v>
      </c>
      <c r="O62" s="69">
        <v>0</v>
      </c>
      <c r="P62" s="7">
        <v>0</v>
      </c>
      <c r="Q62" s="7">
        <v>0</v>
      </c>
      <c r="R62" s="7">
        <v>120000000</v>
      </c>
      <c r="S62" s="7" t="s">
        <v>46</v>
      </c>
    </row>
    <row r="63" spans="1:19" x14ac:dyDescent="0.25">
      <c r="A63" s="5" t="s">
        <v>556</v>
      </c>
      <c r="B63" s="5" t="s">
        <v>557</v>
      </c>
      <c r="C63" s="6">
        <v>324170077</v>
      </c>
      <c r="D63" s="7">
        <v>0</v>
      </c>
      <c r="E63" s="7">
        <v>0</v>
      </c>
      <c r="F63" s="7">
        <v>0</v>
      </c>
      <c r="G63" s="7">
        <v>0</v>
      </c>
      <c r="H63" s="7">
        <v>324170077</v>
      </c>
      <c r="I63" s="7">
        <v>0</v>
      </c>
      <c r="J63" s="7">
        <v>0</v>
      </c>
      <c r="K63" s="7">
        <v>0</v>
      </c>
      <c r="L63" s="7">
        <v>0</v>
      </c>
      <c r="M63" s="7">
        <v>0</v>
      </c>
      <c r="N63" s="7">
        <v>0</v>
      </c>
      <c r="O63" s="69">
        <v>0</v>
      </c>
      <c r="P63" s="7">
        <v>0</v>
      </c>
      <c r="Q63" s="7">
        <v>0</v>
      </c>
      <c r="R63" s="7">
        <v>324170077</v>
      </c>
      <c r="S63" s="7" t="s">
        <v>46</v>
      </c>
    </row>
    <row r="64" spans="1:19" x14ac:dyDescent="0.25">
      <c r="A64" s="5" t="s">
        <v>566</v>
      </c>
      <c r="B64" s="5" t="s">
        <v>567</v>
      </c>
      <c r="C64" s="6">
        <v>5738509.5599999996</v>
      </c>
      <c r="D64" s="7">
        <v>0</v>
      </c>
      <c r="E64" s="7">
        <v>0</v>
      </c>
      <c r="F64" s="7">
        <v>20000</v>
      </c>
      <c r="G64" s="7">
        <v>0</v>
      </c>
      <c r="H64" s="7">
        <v>5758509.5599999996</v>
      </c>
      <c r="I64" s="7">
        <v>0</v>
      </c>
      <c r="J64" s="7">
        <v>0</v>
      </c>
      <c r="K64" s="7">
        <v>151400</v>
      </c>
      <c r="L64" s="7">
        <v>0</v>
      </c>
      <c r="M64" s="7">
        <v>151400</v>
      </c>
      <c r="N64" s="7">
        <v>-71500</v>
      </c>
      <c r="O64" s="69">
        <v>222900</v>
      </c>
      <c r="P64" s="7">
        <v>0</v>
      </c>
      <c r="Q64" s="7">
        <v>222900</v>
      </c>
      <c r="R64" s="7">
        <v>5607109.5599999996</v>
      </c>
      <c r="S64" s="7" t="s">
        <v>46</v>
      </c>
    </row>
    <row r="65" spans="1:19" x14ac:dyDescent="0.25">
      <c r="A65" s="5" t="s">
        <v>572</v>
      </c>
      <c r="B65" s="5" t="s">
        <v>573</v>
      </c>
      <c r="C65" s="6">
        <v>26261277.210000001</v>
      </c>
      <c r="D65" s="7">
        <v>0</v>
      </c>
      <c r="E65" s="7">
        <v>0</v>
      </c>
      <c r="F65" s="7">
        <v>0</v>
      </c>
      <c r="G65" s="7">
        <v>20000</v>
      </c>
      <c r="H65" s="7">
        <v>26241277.210000001</v>
      </c>
      <c r="I65" s="7">
        <v>0</v>
      </c>
      <c r="J65" s="7">
        <v>0</v>
      </c>
      <c r="K65" s="7">
        <v>0</v>
      </c>
      <c r="L65" s="7">
        <v>0</v>
      </c>
      <c r="M65" s="7">
        <v>0</v>
      </c>
      <c r="N65" s="7">
        <v>0</v>
      </c>
      <c r="O65" s="69">
        <v>0</v>
      </c>
      <c r="P65" s="7">
        <v>0</v>
      </c>
      <c r="Q65" s="7">
        <v>0</v>
      </c>
      <c r="R65" s="7">
        <v>26241277.210000001</v>
      </c>
      <c r="S65" s="7" t="s">
        <v>46</v>
      </c>
    </row>
    <row r="66" spans="1:19" x14ac:dyDescent="0.25">
      <c r="A66" s="5" t="s">
        <v>578</v>
      </c>
      <c r="B66" s="5" t="s">
        <v>579</v>
      </c>
      <c r="C66" s="6">
        <v>40000000</v>
      </c>
      <c r="D66" s="7">
        <v>0</v>
      </c>
      <c r="E66" s="7">
        <v>0</v>
      </c>
      <c r="F66" s="7">
        <v>0</v>
      </c>
      <c r="G66" s="7">
        <v>0</v>
      </c>
      <c r="H66" s="7">
        <v>40000000</v>
      </c>
      <c r="I66" s="7">
        <v>0</v>
      </c>
      <c r="J66" s="7">
        <v>0</v>
      </c>
      <c r="K66" s="7">
        <v>2596684</v>
      </c>
      <c r="L66" s="7">
        <v>0</v>
      </c>
      <c r="M66" s="7">
        <v>2596684</v>
      </c>
      <c r="N66" s="7">
        <v>9100</v>
      </c>
      <c r="O66" s="69">
        <v>2587584</v>
      </c>
      <c r="P66" s="7">
        <v>0</v>
      </c>
      <c r="Q66" s="7">
        <v>2587584</v>
      </c>
      <c r="R66" s="7">
        <v>37403316</v>
      </c>
      <c r="S66" s="7" t="s">
        <v>27</v>
      </c>
    </row>
    <row r="67" spans="1:19" x14ac:dyDescent="0.25">
      <c r="A67" s="5" t="s">
        <v>580</v>
      </c>
      <c r="B67" s="5" t="s">
        <v>581</v>
      </c>
      <c r="C67" s="6">
        <v>40000000</v>
      </c>
      <c r="D67" s="7">
        <v>0</v>
      </c>
      <c r="E67" s="7">
        <v>0</v>
      </c>
      <c r="F67" s="7">
        <v>0</v>
      </c>
      <c r="G67" s="7">
        <v>0</v>
      </c>
      <c r="H67" s="7">
        <v>40000000</v>
      </c>
      <c r="I67" s="7">
        <v>0</v>
      </c>
      <c r="J67" s="7">
        <v>0</v>
      </c>
      <c r="K67" s="7">
        <v>2596684</v>
      </c>
      <c r="L67" s="7">
        <v>0</v>
      </c>
      <c r="M67" s="7">
        <v>2596684</v>
      </c>
      <c r="N67" s="7">
        <v>9100</v>
      </c>
      <c r="O67" s="69">
        <v>2587584</v>
      </c>
      <c r="P67" s="7">
        <v>0</v>
      </c>
      <c r="Q67" s="7">
        <v>2587584</v>
      </c>
      <c r="R67" s="7">
        <v>37403316</v>
      </c>
      <c r="S67" s="7" t="s">
        <v>46</v>
      </c>
    </row>
    <row r="68" spans="1:19" x14ac:dyDescent="0.25">
      <c r="A68" s="5" t="s">
        <v>584</v>
      </c>
      <c r="B68" s="5" t="s">
        <v>585</v>
      </c>
      <c r="C68" s="6">
        <v>187881716.94</v>
      </c>
      <c r="D68" s="7">
        <v>0</v>
      </c>
      <c r="E68" s="7">
        <v>0</v>
      </c>
      <c r="F68" s="7">
        <v>0</v>
      </c>
      <c r="G68" s="7">
        <v>0</v>
      </c>
      <c r="H68" s="7">
        <v>187881716.94</v>
      </c>
      <c r="I68" s="7">
        <v>0</v>
      </c>
      <c r="J68" s="7">
        <v>0</v>
      </c>
      <c r="K68" s="7">
        <v>28479640</v>
      </c>
      <c r="L68" s="7">
        <v>0</v>
      </c>
      <c r="M68" s="7">
        <v>28479640</v>
      </c>
      <c r="N68" s="7">
        <v>0</v>
      </c>
      <c r="O68" s="69">
        <v>28479640</v>
      </c>
      <c r="P68" s="7">
        <v>0</v>
      </c>
      <c r="Q68" s="7">
        <v>28479640</v>
      </c>
      <c r="R68" s="7">
        <v>159402076.94</v>
      </c>
      <c r="S68" s="7" t="s">
        <v>27</v>
      </c>
    </row>
    <row r="69" spans="1:19" x14ac:dyDescent="0.25">
      <c r="A69" s="5" t="s">
        <v>586</v>
      </c>
      <c r="B69" s="5" t="s">
        <v>587</v>
      </c>
      <c r="C69" s="6">
        <v>175764000</v>
      </c>
      <c r="D69" s="7">
        <v>0</v>
      </c>
      <c r="E69" s="7">
        <v>0</v>
      </c>
      <c r="F69" s="7">
        <v>0</v>
      </c>
      <c r="G69" s="7">
        <v>0</v>
      </c>
      <c r="H69" s="7">
        <v>175764000</v>
      </c>
      <c r="I69" s="7">
        <v>0</v>
      </c>
      <c r="J69" s="7">
        <v>0</v>
      </c>
      <c r="K69" s="7">
        <v>26888640</v>
      </c>
      <c r="L69" s="7">
        <v>0</v>
      </c>
      <c r="M69" s="7">
        <v>26888640</v>
      </c>
      <c r="N69" s="7">
        <v>0</v>
      </c>
      <c r="O69" s="69">
        <v>26888640</v>
      </c>
      <c r="P69" s="7">
        <v>0</v>
      </c>
      <c r="Q69" s="7">
        <v>26888640</v>
      </c>
      <c r="R69" s="7">
        <v>148875360</v>
      </c>
      <c r="S69" s="7" t="s">
        <v>46</v>
      </c>
    </row>
    <row r="70" spans="1:19" x14ac:dyDescent="0.25">
      <c r="A70" s="5" t="s">
        <v>601</v>
      </c>
      <c r="B70" s="5" t="s">
        <v>602</v>
      </c>
      <c r="C70" s="6">
        <v>12117716.939999999</v>
      </c>
      <c r="D70" s="7">
        <v>0</v>
      </c>
      <c r="E70" s="7">
        <v>0</v>
      </c>
      <c r="F70" s="7">
        <v>0</v>
      </c>
      <c r="G70" s="7">
        <v>0</v>
      </c>
      <c r="H70" s="7">
        <v>12117716.939999999</v>
      </c>
      <c r="I70" s="7">
        <v>0</v>
      </c>
      <c r="J70" s="7">
        <v>0</v>
      </c>
      <c r="K70" s="7">
        <v>1591000</v>
      </c>
      <c r="L70" s="7">
        <v>0</v>
      </c>
      <c r="M70" s="7">
        <v>1591000</v>
      </c>
      <c r="N70" s="7">
        <v>0</v>
      </c>
      <c r="O70" s="69">
        <v>1591000</v>
      </c>
      <c r="P70" s="7">
        <v>0</v>
      </c>
      <c r="Q70" s="7">
        <v>1591000</v>
      </c>
      <c r="R70" s="7">
        <v>10526716.939999999</v>
      </c>
      <c r="S70" s="7" t="s">
        <v>27</v>
      </c>
    </row>
    <row r="71" spans="1:19" x14ac:dyDescent="0.25">
      <c r="A71" s="5" t="s">
        <v>603</v>
      </c>
      <c r="B71" s="5" t="s">
        <v>604</v>
      </c>
      <c r="C71" s="6">
        <v>9668156.4000000004</v>
      </c>
      <c r="D71" s="7">
        <v>0</v>
      </c>
      <c r="E71" s="7">
        <v>0</v>
      </c>
      <c r="F71" s="7">
        <v>0</v>
      </c>
      <c r="G71" s="7">
        <v>0</v>
      </c>
      <c r="H71" s="7">
        <v>9668156.4000000004</v>
      </c>
      <c r="I71" s="7">
        <v>0</v>
      </c>
      <c r="J71" s="7">
        <v>0</v>
      </c>
      <c r="K71" s="7">
        <v>1124948</v>
      </c>
      <c r="L71" s="7">
        <v>0</v>
      </c>
      <c r="M71" s="7">
        <v>1124948</v>
      </c>
      <c r="N71" s="7">
        <v>0</v>
      </c>
      <c r="O71" s="69">
        <v>1124948</v>
      </c>
      <c r="P71" s="7">
        <v>0</v>
      </c>
      <c r="Q71" s="7">
        <v>1124948</v>
      </c>
      <c r="R71" s="7">
        <v>8543208.4000000004</v>
      </c>
      <c r="S71" s="7" t="s">
        <v>46</v>
      </c>
    </row>
    <row r="72" spans="1:19" x14ac:dyDescent="0.25">
      <c r="A72" s="5" t="s">
        <v>605</v>
      </c>
      <c r="B72" s="5" t="s">
        <v>606</v>
      </c>
      <c r="C72" s="6">
        <v>2449560.54</v>
      </c>
      <c r="D72" s="7">
        <v>0</v>
      </c>
      <c r="E72" s="7">
        <v>0</v>
      </c>
      <c r="F72" s="7">
        <v>0</v>
      </c>
      <c r="G72" s="7">
        <v>0</v>
      </c>
      <c r="H72" s="7">
        <v>2449560.54</v>
      </c>
      <c r="I72" s="7">
        <v>0</v>
      </c>
      <c r="J72" s="7">
        <v>0</v>
      </c>
      <c r="K72" s="7">
        <v>466052</v>
      </c>
      <c r="L72" s="7">
        <v>0</v>
      </c>
      <c r="M72" s="7">
        <v>466052</v>
      </c>
      <c r="N72" s="7">
        <v>0</v>
      </c>
      <c r="O72" s="69">
        <v>466052</v>
      </c>
      <c r="P72" s="7">
        <v>0</v>
      </c>
      <c r="Q72" s="7">
        <v>466052</v>
      </c>
      <c r="R72" s="7">
        <v>1983508.54</v>
      </c>
      <c r="S72" s="7" t="s">
        <v>46</v>
      </c>
    </row>
    <row r="73" spans="1:19" x14ac:dyDescent="0.25">
      <c r="A73" s="5" t="s">
        <v>607</v>
      </c>
      <c r="B73" s="5" t="s">
        <v>608</v>
      </c>
      <c r="C73" s="6">
        <v>8631643431.9200001</v>
      </c>
      <c r="D73" s="7">
        <v>133000000</v>
      </c>
      <c r="E73" s="7">
        <v>0</v>
      </c>
      <c r="F73" s="7">
        <v>10000</v>
      </c>
      <c r="G73" s="7">
        <v>10000</v>
      </c>
      <c r="H73" s="7">
        <v>8764643431.9200001</v>
      </c>
      <c r="I73" s="7">
        <v>0</v>
      </c>
      <c r="J73" s="7">
        <v>0</v>
      </c>
      <c r="K73" s="7">
        <v>554892295.93700004</v>
      </c>
      <c r="L73" s="7">
        <v>-487684826.38999999</v>
      </c>
      <c r="M73" s="7">
        <v>1042577122.327</v>
      </c>
      <c r="N73" s="7">
        <v>-116892841.55500001</v>
      </c>
      <c r="O73" s="69">
        <v>1159469963.882</v>
      </c>
      <c r="P73" s="7">
        <v>-276442694.49800003</v>
      </c>
      <c r="Q73" s="7">
        <v>1435912658.3800001</v>
      </c>
      <c r="R73" s="7">
        <v>8209751135.9829998</v>
      </c>
      <c r="S73" s="7" t="s">
        <v>27</v>
      </c>
    </row>
    <row r="74" spans="1:19" x14ac:dyDescent="0.25">
      <c r="A74" s="5" t="s">
        <v>609</v>
      </c>
      <c r="B74" s="5" t="s">
        <v>31</v>
      </c>
      <c r="C74" s="6">
        <v>898342223.59000003</v>
      </c>
      <c r="D74" s="7">
        <v>0</v>
      </c>
      <c r="E74" s="7">
        <v>0</v>
      </c>
      <c r="F74" s="7">
        <v>0</v>
      </c>
      <c r="G74" s="7">
        <v>0</v>
      </c>
      <c r="H74" s="7">
        <v>898342223.59000003</v>
      </c>
      <c r="I74" s="7">
        <v>0</v>
      </c>
      <c r="J74" s="7">
        <v>0</v>
      </c>
      <c r="K74" s="7">
        <v>110525515</v>
      </c>
      <c r="L74" s="7">
        <v>0</v>
      </c>
      <c r="M74" s="7">
        <v>110525515</v>
      </c>
      <c r="N74" s="7">
        <v>0</v>
      </c>
      <c r="O74" s="69">
        <v>110525515</v>
      </c>
      <c r="P74" s="7">
        <v>22414729</v>
      </c>
      <c r="Q74" s="7">
        <v>88110786</v>
      </c>
      <c r="R74" s="7">
        <v>787816708.59000003</v>
      </c>
      <c r="S74" s="7" t="s">
        <v>27</v>
      </c>
    </row>
    <row r="75" spans="1:19" x14ac:dyDescent="0.25">
      <c r="A75" s="5" t="s">
        <v>610</v>
      </c>
      <c r="B75" s="5" t="s">
        <v>33</v>
      </c>
      <c r="C75" s="6">
        <v>890599588.89999998</v>
      </c>
      <c r="D75" s="7">
        <v>0</v>
      </c>
      <c r="E75" s="7">
        <v>0</v>
      </c>
      <c r="F75" s="7">
        <v>0</v>
      </c>
      <c r="G75" s="7">
        <v>0</v>
      </c>
      <c r="H75" s="7">
        <v>890599588.89999998</v>
      </c>
      <c r="I75" s="7">
        <v>0</v>
      </c>
      <c r="J75" s="7">
        <v>0</v>
      </c>
      <c r="K75" s="7">
        <v>110525515</v>
      </c>
      <c r="L75" s="7">
        <v>0</v>
      </c>
      <c r="M75" s="7">
        <v>110525515</v>
      </c>
      <c r="N75" s="7">
        <v>0</v>
      </c>
      <c r="O75" s="69">
        <v>110525515</v>
      </c>
      <c r="P75" s="7">
        <v>22414729</v>
      </c>
      <c r="Q75" s="7">
        <v>88110786</v>
      </c>
      <c r="R75" s="7">
        <v>780074073.89999998</v>
      </c>
      <c r="S75" s="7" t="s">
        <v>27</v>
      </c>
    </row>
    <row r="76" spans="1:19" x14ac:dyDescent="0.25">
      <c r="A76" s="5" t="s">
        <v>611</v>
      </c>
      <c r="B76" s="5" t="s">
        <v>35</v>
      </c>
      <c r="C76" s="6">
        <v>717337508.89999998</v>
      </c>
      <c r="D76" s="7">
        <v>0</v>
      </c>
      <c r="E76" s="7">
        <v>0</v>
      </c>
      <c r="F76" s="7">
        <v>0</v>
      </c>
      <c r="G76" s="7">
        <v>0</v>
      </c>
      <c r="H76" s="7">
        <v>717337508.89999998</v>
      </c>
      <c r="I76" s="7">
        <v>0</v>
      </c>
      <c r="J76" s="7">
        <v>0</v>
      </c>
      <c r="K76" s="7">
        <v>98729779</v>
      </c>
      <c r="L76" s="7">
        <v>0</v>
      </c>
      <c r="M76" s="7">
        <v>98729779</v>
      </c>
      <c r="N76" s="7">
        <v>0</v>
      </c>
      <c r="O76" s="69">
        <v>98729779</v>
      </c>
      <c r="P76" s="7">
        <v>29614047</v>
      </c>
      <c r="Q76" s="7">
        <v>69115732</v>
      </c>
      <c r="R76" s="7">
        <v>618607729.89999998</v>
      </c>
      <c r="S76" s="7" t="s">
        <v>27</v>
      </c>
    </row>
    <row r="77" spans="1:19" x14ac:dyDescent="0.25">
      <c r="A77" s="5" t="s">
        <v>612</v>
      </c>
      <c r="B77" s="5" t="s">
        <v>37</v>
      </c>
      <c r="C77" s="6">
        <v>717337508.89999998</v>
      </c>
      <c r="D77" s="7">
        <v>0</v>
      </c>
      <c r="E77" s="7">
        <v>0</v>
      </c>
      <c r="F77" s="7">
        <v>0</v>
      </c>
      <c r="G77" s="7">
        <v>0</v>
      </c>
      <c r="H77" s="7">
        <v>717337508.89999998</v>
      </c>
      <c r="I77" s="7">
        <v>0</v>
      </c>
      <c r="J77" s="7">
        <v>0</v>
      </c>
      <c r="K77" s="7">
        <v>98729779</v>
      </c>
      <c r="L77" s="7">
        <v>0</v>
      </c>
      <c r="M77" s="7">
        <v>98729779</v>
      </c>
      <c r="N77" s="7">
        <v>0</v>
      </c>
      <c r="O77" s="69">
        <v>98729779</v>
      </c>
      <c r="P77" s="7">
        <v>29614047</v>
      </c>
      <c r="Q77" s="7">
        <v>69115732</v>
      </c>
      <c r="R77" s="7">
        <v>618607729.89999998</v>
      </c>
      <c r="S77" s="7" t="s">
        <v>27</v>
      </c>
    </row>
    <row r="78" spans="1:19" x14ac:dyDescent="0.25">
      <c r="A78" s="5" t="s">
        <v>613</v>
      </c>
      <c r="B78" s="5" t="s">
        <v>39</v>
      </c>
      <c r="C78" s="6">
        <v>550194297.51999998</v>
      </c>
      <c r="D78" s="7">
        <v>0</v>
      </c>
      <c r="E78" s="7">
        <v>0</v>
      </c>
      <c r="F78" s="7">
        <v>0</v>
      </c>
      <c r="G78" s="7">
        <v>0</v>
      </c>
      <c r="H78" s="7">
        <v>550194297.51999998</v>
      </c>
      <c r="I78" s="7">
        <v>0</v>
      </c>
      <c r="J78" s="7">
        <v>0</v>
      </c>
      <c r="K78" s="7">
        <v>70514401</v>
      </c>
      <c r="L78" s="7">
        <v>0</v>
      </c>
      <c r="M78" s="7">
        <v>70514401</v>
      </c>
      <c r="N78" s="7">
        <v>0</v>
      </c>
      <c r="O78" s="69">
        <v>70514401</v>
      </c>
      <c r="P78" s="7">
        <v>23948261</v>
      </c>
      <c r="Q78" s="7">
        <v>46566140</v>
      </c>
      <c r="R78" s="7">
        <v>479679896.51999998</v>
      </c>
      <c r="S78" s="7" t="s">
        <v>46</v>
      </c>
    </row>
    <row r="79" spans="1:19" x14ac:dyDescent="0.25">
      <c r="A79" s="5" t="s">
        <v>614</v>
      </c>
      <c r="B79" s="5" t="s">
        <v>48</v>
      </c>
      <c r="C79" s="6">
        <v>28012751.280000001</v>
      </c>
      <c r="D79" s="7">
        <v>0</v>
      </c>
      <c r="E79" s="7">
        <v>0</v>
      </c>
      <c r="F79" s="7">
        <v>0</v>
      </c>
      <c r="G79" s="7">
        <v>0</v>
      </c>
      <c r="H79" s="7">
        <v>28012751.280000001</v>
      </c>
      <c r="I79" s="7">
        <v>0</v>
      </c>
      <c r="J79" s="7">
        <v>0</v>
      </c>
      <c r="K79" s="7">
        <v>7956832</v>
      </c>
      <c r="L79" s="7">
        <v>0</v>
      </c>
      <c r="M79" s="7">
        <v>7956832</v>
      </c>
      <c r="N79" s="7">
        <v>0</v>
      </c>
      <c r="O79" s="69">
        <v>7956832</v>
      </c>
      <c r="P79" s="7">
        <v>3218070</v>
      </c>
      <c r="Q79" s="7">
        <v>4738762</v>
      </c>
      <c r="R79" s="7">
        <v>20055919.280000001</v>
      </c>
      <c r="S79" s="7" t="s">
        <v>46</v>
      </c>
    </row>
    <row r="80" spans="1:19" x14ac:dyDescent="0.25">
      <c r="A80" s="5" t="s">
        <v>615</v>
      </c>
      <c r="B80" s="5" t="s">
        <v>58</v>
      </c>
      <c r="C80" s="6">
        <v>43587984.100000001</v>
      </c>
      <c r="D80" s="7">
        <v>0</v>
      </c>
      <c r="E80" s="7">
        <v>0</v>
      </c>
      <c r="F80" s="7">
        <v>0</v>
      </c>
      <c r="G80" s="7">
        <v>0</v>
      </c>
      <c r="H80" s="7">
        <v>43587984.100000001</v>
      </c>
      <c r="I80" s="7">
        <v>0</v>
      </c>
      <c r="J80" s="7">
        <v>0</v>
      </c>
      <c r="K80" s="7">
        <v>7381836</v>
      </c>
      <c r="L80" s="7">
        <v>0</v>
      </c>
      <c r="M80" s="7">
        <v>7381836</v>
      </c>
      <c r="N80" s="7">
        <v>0</v>
      </c>
      <c r="O80" s="69">
        <v>7381836</v>
      </c>
      <c r="P80" s="7">
        <v>2503575</v>
      </c>
      <c r="Q80" s="7">
        <v>4878261</v>
      </c>
      <c r="R80" s="7">
        <v>36206148.100000001</v>
      </c>
      <c r="S80" s="7" t="s">
        <v>46</v>
      </c>
    </row>
    <row r="81" spans="1:19" x14ac:dyDescent="0.25">
      <c r="A81" s="5" t="s">
        <v>616</v>
      </c>
      <c r="B81" s="5" t="s">
        <v>64</v>
      </c>
      <c r="C81" s="6">
        <v>24635619</v>
      </c>
      <c r="D81" s="7">
        <v>0</v>
      </c>
      <c r="E81" s="7">
        <v>0</v>
      </c>
      <c r="F81" s="7">
        <v>0</v>
      </c>
      <c r="G81" s="7">
        <v>0</v>
      </c>
      <c r="H81" s="7">
        <v>24635619</v>
      </c>
      <c r="I81" s="7">
        <v>0</v>
      </c>
      <c r="J81" s="7">
        <v>0</v>
      </c>
      <c r="K81" s="7">
        <v>11516519</v>
      </c>
      <c r="L81" s="7">
        <v>0</v>
      </c>
      <c r="M81" s="7">
        <v>11516519</v>
      </c>
      <c r="N81" s="7">
        <v>0</v>
      </c>
      <c r="O81" s="69">
        <v>11516519</v>
      </c>
      <c r="P81" s="7">
        <v>-27930</v>
      </c>
      <c r="Q81" s="7">
        <v>11544449</v>
      </c>
      <c r="R81" s="7">
        <v>13119100</v>
      </c>
      <c r="S81" s="7" t="s">
        <v>46</v>
      </c>
    </row>
    <row r="82" spans="1:19" x14ac:dyDescent="0.25">
      <c r="A82" s="5" t="s">
        <v>617</v>
      </c>
      <c r="B82" s="5" t="s">
        <v>618</v>
      </c>
      <c r="C82" s="6">
        <v>0</v>
      </c>
      <c r="D82" s="7">
        <v>0</v>
      </c>
      <c r="E82" s="7">
        <v>0</v>
      </c>
      <c r="F82" s="7">
        <v>0</v>
      </c>
      <c r="G82" s="7">
        <v>0</v>
      </c>
      <c r="H82" s="7">
        <v>0</v>
      </c>
      <c r="I82" s="7">
        <v>0</v>
      </c>
      <c r="J82" s="7">
        <v>0</v>
      </c>
      <c r="K82" s="7">
        <v>0</v>
      </c>
      <c r="L82" s="7">
        <v>0</v>
      </c>
      <c r="M82" s="7">
        <v>0</v>
      </c>
      <c r="N82" s="7">
        <v>0</v>
      </c>
      <c r="O82" s="69">
        <v>0</v>
      </c>
      <c r="P82" s="7">
        <v>0</v>
      </c>
      <c r="Q82" s="7">
        <v>0</v>
      </c>
      <c r="R82" s="7">
        <v>0</v>
      </c>
      <c r="S82" s="7" t="s">
        <v>46</v>
      </c>
    </row>
    <row r="83" spans="1:19" x14ac:dyDescent="0.25">
      <c r="A83" s="5" t="s">
        <v>619</v>
      </c>
      <c r="B83" s="5" t="s">
        <v>70</v>
      </c>
      <c r="C83" s="6">
        <v>70906857</v>
      </c>
      <c r="D83" s="7">
        <v>0</v>
      </c>
      <c r="E83" s="7">
        <v>0</v>
      </c>
      <c r="F83" s="7">
        <v>0</v>
      </c>
      <c r="G83" s="7">
        <v>0</v>
      </c>
      <c r="H83" s="7">
        <v>70906857</v>
      </c>
      <c r="I83" s="7">
        <v>0</v>
      </c>
      <c r="J83" s="7">
        <v>0</v>
      </c>
      <c r="K83" s="7">
        <v>1360191</v>
      </c>
      <c r="L83" s="7">
        <v>0</v>
      </c>
      <c r="M83" s="7">
        <v>1360191</v>
      </c>
      <c r="N83" s="7">
        <v>0</v>
      </c>
      <c r="O83" s="69">
        <v>1360191</v>
      </c>
      <c r="P83" s="7">
        <v>-27929</v>
      </c>
      <c r="Q83" s="7">
        <v>1388120</v>
      </c>
      <c r="R83" s="7">
        <v>69546666</v>
      </c>
      <c r="S83" s="7" t="s">
        <v>27</v>
      </c>
    </row>
    <row r="84" spans="1:19" x14ac:dyDescent="0.25">
      <c r="A84" s="5" t="s">
        <v>620</v>
      </c>
      <c r="B84" s="5" t="s">
        <v>72</v>
      </c>
      <c r="C84" s="6">
        <v>46271238</v>
      </c>
      <c r="D84" s="7">
        <v>0</v>
      </c>
      <c r="E84" s="7">
        <v>0</v>
      </c>
      <c r="F84" s="7">
        <v>0</v>
      </c>
      <c r="G84" s="7">
        <v>0</v>
      </c>
      <c r="H84" s="7">
        <v>46271238</v>
      </c>
      <c r="I84" s="7">
        <v>0</v>
      </c>
      <c r="J84" s="7">
        <v>0</v>
      </c>
      <c r="K84" s="7">
        <v>0</v>
      </c>
      <c r="L84" s="7">
        <v>0</v>
      </c>
      <c r="M84" s="7">
        <v>0</v>
      </c>
      <c r="N84" s="7">
        <v>0</v>
      </c>
      <c r="O84" s="69">
        <v>0</v>
      </c>
      <c r="P84" s="7">
        <v>0</v>
      </c>
      <c r="Q84" s="7">
        <v>0</v>
      </c>
      <c r="R84" s="7">
        <v>46271238</v>
      </c>
      <c r="S84" s="7" t="s">
        <v>46</v>
      </c>
    </row>
    <row r="85" spans="1:19" x14ac:dyDescent="0.25">
      <c r="A85" s="5" t="s">
        <v>621</v>
      </c>
      <c r="B85" s="5" t="s">
        <v>78</v>
      </c>
      <c r="C85" s="6">
        <v>24635619</v>
      </c>
      <c r="D85" s="7">
        <v>0</v>
      </c>
      <c r="E85" s="7">
        <v>0</v>
      </c>
      <c r="F85" s="7">
        <v>0</v>
      </c>
      <c r="G85" s="7">
        <v>0</v>
      </c>
      <c r="H85" s="7">
        <v>24635619</v>
      </c>
      <c r="I85" s="7">
        <v>0</v>
      </c>
      <c r="J85" s="7">
        <v>0</v>
      </c>
      <c r="K85" s="7">
        <v>1360191</v>
      </c>
      <c r="L85" s="7">
        <v>0</v>
      </c>
      <c r="M85" s="7">
        <v>1360191</v>
      </c>
      <c r="N85" s="7">
        <v>0</v>
      </c>
      <c r="O85" s="69">
        <v>1360191</v>
      </c>
      <c r="P85" s="7">
        <v>-27929</v>
      </c>
      <c r="Q85" s="7">
        <v>1388120</v>
      </c>
      <c r="R85" s="7">
        <v>23275428</v>
      </c>
      <c r="S85" s="7" t="s">
        <v>46</v>
      </c>
    </row>
    <row r="86" spans="1:19" x14ac:dyDescent="0.25">
      <c r="A86" s="5" t="s">
        <v>622</v>
      </c>
      <c r="B86" s="5" t="s">
        <v>84</v>
      </c>
      <c r="C86" s="6">
        <v>145586493</v>
      </c>
      <c r="D86" s="7">
        <v>0</v>
      </c>
      <c r="E86" s="7">
        <v>0</v>
      </c>
      <c r="F86" s="7">
        <v>0</v>
      </c>
      <c r="G86" s="7">
        <v>0</v>
      </c>
      <c r="H86" s="7">
        <v>145586493</v>
      </c>
      <c r="I86" s="7">
        <v>0</v>
      </c>
      <c r="J86" s="7">
        <v>0</v>
      </c>
      <c r="K86" s="7">
        <v>9331635</v>
      </c>
      <c r="L86" s="7">
        <v>0</v>
      </c>
      <c r="M86" s="7">
        <v>9331635</v>
      </c>
      <c r="N86" s="7">
        <v>0</v>
      </c>
      <c r="O86" s="69">
        <v>9331635</v>
      </c>
      <c r="P86" s="7">
        <v>-7168056</v>
      </c>
      <c r="Q86" s="7">
        <v>16499691</v>
      </c>
      <c r="R86" s="7">
        <v>136254858</v>
      </c>
      <c r="S86" s="7" t="s">
        <v>27</v>
      </c>
    </row>
    <row r="87" spans="1:19" x14ac:dyDescent="0.25">
      <c r="A87" s="5" t="s">
        <v>623</v>
      </c>
      <c r="B87" s="5" t="s">
        <v>86</v>
      </c>
      <c r="C87" s="6">
        <v>65663309</v>
      </c>
      <c r="D87" s="7">
        <v>0</v>
      </c>
      <c r="E87" s="7">
        <v>0</v>
      </c>
      <c r="F87" s="7">
        <v>0</v>
      </c>
      <c r="G87" s="7">
        <v>0</v>
      </c>
      <c r="H87" s="7">
        <v>65663309</v>
      </c>
      <c r="I87" s="7">
        <v>0</v>
      </c>
      <c r="J87" s="7">
        <v>0</v>
      </c>
      <c r="K87" s="7">
        <v>6732562</v>
      </c>
      <c r="L87" s="7">
        <v>0</v>
      </c>
      <c r="M87" s="7">
        <v>6732562</v>
      </c>
      <c r="N87" s="7">
        <v>0</v>
      </c>
      <c r="O87" s="69">
        <v>6732562</v>
      </c>
      <c r="P87" s="7">
        <v>-5521237</v>
      </c>
      <c r="Q87" s="7">
        <v>12253799</v>
      </c>
      <c r="R87" s="7">
        <v>58930747</v>
      </c>
      <c r="S87" s="7" t="s">
        <v>46</v>
      </c>
    </row>
    <row r="88" spans="1:19" x14ac:dyDescent="0.25">
      <c r="A88" s="5" t="s">
        <v>624</v>
      </c>
      <c r="B88" s="5" t="s">
        <v>92</v>
      </c>
      <c r="C88" s="6">
        <v>55179060</v>
      </c>
      <c r="D88" s="7">
        <v>0</v>
      </c>
      <c r="E88" s="7">
        <v>0</v>
      </c>
      <c r="F88" s="7">
        <v>0</v>
      </c>
      <c r="G88" s="7">
        <v>0</v>
      </c>
      <c r="H88" s="7">
        <v>55179060</v>
      </c>
      <c r="I88" s="7">
        <v>0</v>
      </c>
      <c r="J88" s="7">
        <v>0</v>
      </c>
      <c r="K88" s="7">
        <v>0</v>
      </c>
      <c r="L88" s="7">
        <v>0</v>
      </c>
      <c r="M88" s="7">
        <v>0</v>
      </c>
      <c r="N88" s="7">
        <v>0</v>
      </c>
      <c r="O88" s="69">
        <v>0</v>
      </c>
      <c r="P88" s="7">
        <v>-56194</v>
      </c>
      <c r="Q88" s="7">
        <v>56194</v>
      </c>
      <c r="R88" s="7">
        <v>55179060</v>
      </c>
      <c r="S88" s="7" t="s">
        <v>46</v>
      </c>
    </row>
    <row r="89" spans="1:19" x14ac:dyDescent="0.25">
      <c r="A89" s="5" t="s">
        <v>625</v>
      </c>
      <c r="B89" s="5" t="s">
        <v>102</v>
      </c>
      <c r="C89" s="6">
        <v>21887770</v>
      </c>
      <c r="D89" s="7">
        <v>0</v>
      </c>
      <c r="E89" s="7">
        <v>0</v>
      </c>
      <c r="F89" s="7">
        <v>0</v>
      </c>
      <c r="G89" s="7">
        <v>0</v>
      </c>
      <c r="H89" s="7">
        <v>21887770</v>
      </c>
      <c r="I89" s="7">
        <v>0</v>
      </c>
      <c r="J89" s="7">
        <v>0</v>
      </c>
      <c r="K89" s="7">
        <v>2299049</v>
      </c>
      <c r="L89" s="7">
        <v>0</v>
      </c>
      <c r="M89" s="7">
        <v>2299049</v>
      </c>
      <c r="N89" s="7">
        <v>0</v>
      </c>
      <c r="O89" s="69">
        <v>2299049</v>
      </c>
      <c r="P89" s="7">
        <v>-1275123</v>
      </c>
      <c r="Q89" s="7">
        <v>3574172</v>
      </c>
      <c r="R89" s="7">
        <v>19588721</v>
      </c>
      <c r="S89" s="7" t="s">
        <v>46</v>
      </c>
    </row>
    <row r="90" spans="1:19" x14ac:dyDescent="0.25">
      <c r="A90" s="5" t="s">
        <v>626</v>
      </c>
      <c r="B90" s="5" t="s">
        <v>108</v>
      </c>
      <c r="C90" s="6">
        <v>2856354</v>
      </c>
      <c r="D90" s="7">
        <v>0</v>
      </c>
      <c r="E90" s="7">
        <v>0</v>
      </c>
      <c r="F90" s="7">
        <v>0</v>
      </c>
      <c r="G90" s="7">
        <v>0</v>
      </c>
      <c r="H90" s="7">
        <v>2856354</v>
      </c>
      <c r="I90" s="7">
        <v>0</v>
      </c>
      <c r="J90" s="7">
        <v>0</v>
      </c>
      <c r="K90" s="7">
        <v>300024</v>
      </c>
      <c r="L90" s="7">
        <v>0</v>
      </c>
      <c r="M90" s="7">
        <v>300024</v>
      </c>
      <c r="N90" s="7">
        <v>0</v>
      </c>
      <c r="O90" s="69">
        <v>300024</v>
      </c>
      <c r="P90" s="7">
        <v>-315502</v>
      </c>
      <c r="Q90" s="7">
        <v>615526</v>
      </c>
      <c r="R90" s="7">
        <v>2556330</v>
      </c>
      <c r="S90" s="7" t="s">
        <v>46</v>
      </c>
    </row>
    <row r="91" spans="1:19" x14ac:dyDescent="0.25">
      <c r="A91" s="5" t="s">
        <v>627</v>
      </c>
      <c r="B91" s="5" t="s">
        <v>114</v>
      </c>
      <c r="C91" s="6">
        <v>27675587</v>
      </c>
      <c r="D91" s="7">
        <v>0</v>
      </c>
      <c r="E91" s="7">
        <v>0</v>
      </c>
      <c r="F91" s="7">
        <v>0</v>
      </c>
      <c r="G91" s="7">
        <v>0</v>
      </c>
      <c r="H91" s="7">
        <v>27675587</v>
      </c>
      <c r="I91" s="7">
        <v>0</v>
      </c>
      <c r="J91" s="7">
        <v>0</v>
      </c>
      <c r="K91" s="7">
        <v>2464101</v>
      </c>
      <c r="L91" s="7">
        <v>0</v>
      </c>
      <c r="M91" s="7">
        <v>2464101</v>
      </c>
      <c r="N91" s="7">
        <v>0</v>
      </c>
      <c r="O91" s="69">
        <v>2464101</v>
      </c>
      <c r="P91" s="7">
        <v>-31262</v>
      </c>
      <c r="Q91" s="7">
        <v>2495363</v>
      </c>
      <c r="R91" s="7">
        <v>25211486</v>
      </c>
      <c r="S91" s="7" t="s">
        <v>27</v>
      </c>
    </row>
    <row r="92" spans="1:19" x14ac:dyDescent="0.25">
      <c r="A92" s="5" t="s">
        <v>628</v>
      </c>
      <c r="B92" s="5" t="s">
        <v>70</v>
      </c>
      <c r="C92" s="6">
        <v>27675587</v>
      </c>
      <c r="D92" s="7">
        <v>0</v>
      </c>
      <c r="E92" s="7">
        <v>0</v>
      </c>
      <c r="F92" s="7">
        <v>0</v>
      </c>
      <c r="G92" s="7">
        <v>0</v>
      </c>
      <c r="H92" s="7">
        <v>27675587</v>
      </c>
      <c r="I92" s="7">
        <v>0</v>
      </c>
      <c r="J92" s="7">
        <v>0</v>
      </c>
      <c r="K92" s="7">
        <v>2464101</v>
      </c>
      <c r="L92" s="7">
        <v>0</v>
      </c>
      <c r="M92" s="7">
        <v>2464101</v>
      </c>
      <c r="N92" s="7">
        <v>0</v>
      </c>
      <c r="O92" s="69">
        <v>2464101</v>
      </c>
      <c r="P92" s="7">
        <v>-31262</v>
      </c>
      <c r="Q92" s="7">
        <v>2495363</v>
      </c>
      <c r="R92" s="7">
        <v>25211486</v>
      </c>
      <c r="S92" s="7" t="s">
        <v>27</v>
      </c>
    </row>
    <row r="93" spans="1:19" x14ac:dyDescent="0.25">
      <c r="A93" s="5" t="s">
        <v>629</v>
      </c>
      <c r="B93" s="5" t="s">
        <v>117</v>
      </c>
      <c r="C93" s="6">
        <v>24635619</v>
      </c>
      <c r="D93" s="7">
        <v>0</v>
      </c>
      <c r="E93" s="7">
        <v>0</v>
      </c>
      <c r="F93" s="7">
        <v>0</v>
      </c>
      <c r="G93" s="7">
        <v>0</v>
      </c>
      <c r="H93" s="7">
        <v>24635619</v>
      </c>
      <c r="I93" s="7">
        <v>0</v>
      </c>
      <c r="J93" s="7">
        <v>0</v>
      </c>
      <c r="K93" s="7">
        <v>2324322</v>
      </c>
      <c r="L93" s="7">
        <v>0</v>
      </c>
      <c r="M93" s="7">
        <v>2324322</v>
      </c>
      <c r="N93" s="7">
        <v>0</v>
      </c>
      <c r="O93" s="69">
        <v>2324322</v>
      </c>
      <c r="P93" s="7">
        <v>-27929</v>
      </c>
      <c r="Q93" s="7">
        <v>2352251</v>
      </c>
      <c r="R93" s="7">
        <v>22311297</v>
      </c>
      <c r="S93" s="7" t="s">
        <v>46</v>
      </c>
    </row>
    <row r="94" spans="1:19" x14ac:dyDescent="0.25">
      <c r="A94" s="5" t="s">
        <v>630</v>
      </c>
      <c r="B94" s="5" t="s">
        <v>123</v>
      </c>
      <c r="C94" s="6">
        <v>3039968</v>
      </c>
      <c r="D94" s="7">
        <v>0</v>
      </c>
      <c r="E94" s="7">
        <v>0</v>
      </c>
      <c r="F94" s="7">
        <v>0</v>
      </c>
      <c r="G94" s="7">
        <v>0</v>
      </c>
      <c r="H94" s="7">
        <v>3039968</v>
      </c>
      <c r="I94" s="7">
        <v>0</v>
      </c>
      <c r="J94" s="7">
        <v>0</v>
      </c>
      <c r="K94" s="7">
        <v>139779</v>
      </c>
      <c r="L94" s="7">
        <v>0</v>
      </c>
      <c r="M94" s="7">
        <v>139779</v>
      </c>
      <c r="N94" s="7">
        <v>0</v>
      </c>
      <c r="O94" s="69">
        <v>139779</v>
      </c>
      <c r="P94" s="7">
        <v>-3333</v>
      </c>
      <c r="Q94" s="7">
        <v>143112</v>
      </c>
      <c r="R94" s="7">
        <v>2900189</v>
      </c>
      <c r="S94" s="7" t="s">
        <v>46</v>
      </c>
    </row>
    <row r="95" spans="1:19" x14ac:dyDescent="0.25">
      <c r="A95" s="5" t="s">
        <v>631</v>
      </c>
      <c r="B95" s="5" t="s">
        <v>632</v>
      </c>
      <c r="C95" s="6">
        <v>7742634.6900000004</v>
      </c>
      <c r="D95" s="7">
        <v>0</v>
      </c>
      <c r="E95" s="7">
        <v>0</v>
      </c>
      <c r="F95" s="7">
        <v>0</v>
      </c>
      <c r="G95" s="7">
        <v>0</v>
      </c>
      <c r="H95" s="7">
        <v>7742634.6900000004</v>
      </c>
      <c r="I95" s="7">
        <v>0</v>
      </c>
      <c r="J95" s="7">
        <v>0</v>
      </c>
      <c r="K95" s="7">
        <v>0</v>
      </c>
      <c r="L95" s="7">
        <v>0</v>
      </c>
      <c r="M95" s="7">
        <v>0</v>
      </c>
      <c r="N95" s="7">
        <v>0</v>
      </c>
      <c r="O95" s="69">
        <v>0</v>
      </c>
      <c r="P95" s="7">
        <v>0</v>
      </c>
      <c r="Q95" s="7">
        <v>0</v>
      </c>
      <c r="R95" s="7">
        <v>7742634.6900000004</v>
      </c>
      <c r="S95" s="7" t="s">
        <v>27</v>
      </c>
    </row>
    <row r="96" spans="1:19" x14ac:dyDescent="0.25">
      <c r="A96" s="5" t="s">
        <v>633</v>
      </c>
      <c r="B96" s="5" t="s">
        <v>35</v>
      </c>
      <c r="C96" s="6">
        <v>7742634.6900000004</v>
      </c>
      <c r="D96" s="7">
        <v>0</v>
      </c>
      <c r="E96" s="7">
        <v>0</v>
      </c>
      <c r="F96" s="7">
        <v>0</v>
      </c>
      <c r="G96" s="7">
        <v>0</v>
      </c>
      <c r="H96" s="7">
        <v>7742634.6900000004</v>
      </c>
      <c r="I96" s="7">
        <v>0</v>
      </c>
      <c r="J96" s="7">
        <v>0</v>
      </c>
      <c r="K96" s="7">
        <v>0</v>
      </c>
      <c r="L96" s="7">
        <v>0</v>
      </c>
      <c r="M96" s="7">
        <v>0</v>
      </c>
      <c r="N96" s="7">
        <v>0</v>
      </c>
      <c r="O96" s="69">
        <v>0</v>
      </c>
      <c r="P96" s="7">
        <v>0</v>
      </c>
      <c r="Q96" s="7">
        <v>0</v>
      </c>
      <c r="R96" s="7">
        <v>7742634.6900000004</v>
      </c>
      <c r="S96" s="7" t="s">
        <v>27</v>
      </c>
    </row>
    <row r="97" spans="1:19" x14ac:dyDescent="0.25">
      <c r="A97" s="5" t="s">
        <v>634</v>
      </c>
      <c r="B97" s="5" t="s">
        <v>37</v>
      </c>
      <c r="C97" s="6">
        <v>7742634.6900000004</v>
      </c>
      <c r="D97" s="7">
        <v>0</v>
      </c>
      <c r="E97" s="7">
        <v>0</v>
      </c>
      <c r="F97" s="7">
        <v>0</v>
      </c>
      <c r="G97" s="7">
        <v>0</v>
      </c>
      <c r="H97" s="7">
        <v>7742634.6900000004</v>
      </c>
      <c r="I97" s="7">
        <v>0</v>
      </c>
      <c r="J97" s="7">
        <v>0</v>
      </c>
      <c r="K97" s="7">
        <v>0</v>
      </c>
      <c r="L97" s="7">
        <v>0</v>
      </c>
      <c r="M97" s="7">
        <v>0</v>
      </c>
      <c r="N97" s="7">
        <v>0</v>
      </c>
      <c r="O97" s="69">
        <v>0</v>
      </c>
      <c r="P97" s="7">
        <v>0</v>
      </c>
      <c r="Q97" s="7">
        <v>0</v>
      </c>
      <c r="R97" s="7">
        <v>7742634.6900000004</v>
      </c>
      <c r="S97" s="7" t="s">
        <v>27</v>
      </c>
    </row>
    <row r="98" spans="1:19" x14ac:dyDescent="0.25">
      <c r="A98" s="5" t="s">
        <v>635</v>
      </c>
      <c r="B98" s="5" t="s">
        <v>493</v>
      </c>
      <c r="C98" s="6">
        <v>7742634.6900000004</v>
      </c>
      <c r="D98" s="7">
        <v>0</v>
      </c>
      <c r="E98" s="7">
        <v>0</v>
      </c>
      <c r="F98" s="7">
        <v>0</v>
      </c>
      <c r="G98" s="7">
        <v>0</v>
      </c>
      <c r="H98" s="7">
        <v>7742634.6900000004</v>
      </c>
      <c r="I98" s="7">
        <v>0</v>
      </c>
      <c r="J98" s="7">
        <v>0</v>
      </c>
      <c r="K98" s="7">
        <v>0</v>
      </c>
      <c r="L98" s="7">
        <v>0</v>
      </c>
      <c r="M98" s="7">
        <v>0</v>
      </c>
      <c r="N98" s="7">
        <v>0</v>
      </c>
      <c r="O98" s="69">
        <v>0</v>
      </c>
      <c r="P98" s="7">
        <v>0</v>
      </c>
      <c r="Q98" s="7">
        <v>0</v>
      </c>
      <c r="R98" s="7">
        <v>7742634.6900000004</v>
      </c>
      <c r="S98" s="7" t="s">
        <v>27</v>
      </c>
    </row>
    <row r="99" spans="1:19" x14ac:dyDescent="0.25">
      <c r="A99" s="5" t="s">
        <v>636</v>
      </c>
      <c r="B99" s="5" t="s">
        <v>495</v>
      </c>
      <c r="C99" s="6">
        <v>7742634.6900000004</v>
      </c>
      <c r="D99" s="7">
        <v>0</v>
      </c>
      <c r="E99" s="7">
        <v>0</v>
      </c>
      <c r="F99" s="7">
        <v>0</v>
      </c>
      <c r="G99" s="7">
        <v>0</v>
      </c>
      <c r="H99" s="7">
        <v>7742634.6900000004</v>
      </c>
      <c r="I99" s="7">
        <v>0</v>
      </c>
      <c r="J99" s="7">
        <v>0</v>
      </c>
      <c r="K99" s="7">
        <v>0</v>
      </c>
      <c r="L99" s="7">
        <v>0</v>
      </c>
      <c r="M99" s="7">
        <v>0</v>
      </c>
      <c r="N99" s="7">
        <v>0</v>
      </c>
      <c r="O99" s="69">
        <v>0</v>
      </c>
      <c r="P99" s="7">
        <v>0</v>
      </c>
      <c r="Q99" s="7">
        <v>0</v>
      </c>
      <c r="R99" s="7">
        <v>7742634.6900000004</v>
      </c>
      <c r="S99" s="7" t="s">
        <v>46</v>
      </c>
    </row>
    <row r="100" spans="1:19" x14ac:dyDescent="0.25">
      <c r="A100" s="5" t="s">
        <v>637</v>
      </c>
      <c r="B100" s="5" t="s">
        <v>638</v>
      </c>
      <c r="C100" s="6">
        <v>7733301208.3299999</v>
      </c>
      <c r="D100" s="7">
        <v>133000000</v>
      </c>
      <c r="E100" s="7">
        <v>0</v>
      </c>
      <c r="F100" s="7">
        <v>10000</v>
      </c>
      <c r="G100" s="7">
        <v>10000</v>
      </c>
      <c r="H100" s="7">
        <v>7866301208.3299999</v>
      </c>
      <c r="I100" s="7">
        <v>0</v>
      </c>
      <c r="J100" s="7">
        <v>0</v>
      </c>
      <c r="K100" s="7">
        <v>444366780.93699998</v>
      </c>
      <c r="L100" s="7">
        <v>-487684826.38999999</v>
      </c>
      <c r="M100" s="7">
        <v>932051607.32700002</v>
      </c>
      <c r="N100" s="7">
        <v>-116892841.55500001</v>
      </c>
      <c r="O100" s="69">
        <v>1048944448.882</v>
      </c>
      <c r="P100" s="7">
        <v>-298857423.49800003</v>
      </c>
      <c r="Q100" s="7">
        <v>1347801872.3800001</v>
      </c>
      <c r="R100" s="7">
        <v>7421934427.3929996</v>
      </c>
      <c r="S100" s="7" t="s">
        <v>27</v>
      </c>
    </row>
    <row r="101" spans="1:19" x14ac:dyDescent="0.25">
      <c r="A101" s="5" t="s">
        <v>639</v>
      </c>
      <c r="B101" s="5" t="s">
        <v>183</v>
      </c>
      <c r="C101" s="6">
        <v>1730157504.6300001</v>
      </c>
      <c r="D101" s="7">
        <v>0</v>
      </c>
      <c r="E101" s="7">
        <v>0</v>
      </c>
      <c r="F101" s="7">
        <v>0</v>
      </c>
      <c r="G101" s="7">
        <v>0</v>
      </c>
      <c r="H101" s="7">
        <v>1730157504.6300001</v>
      </c>
      <c r="I101" s="7">
        <v>0</v>
      </c>
      <c r="J101" s="7">
        <v>0</v>
      </c>
      <c r="K101" s="7">
        <v>173268567.877</v>
      </c>
      <c r="L101" s="7">
        <v>-39379831.93</v>
      </c>
      <c r="M101" s="7">
        <v>212648399.80700001</v>
      </c>
      <c r="N101" s="7">
        <v>-35753826.924999997</v>
      </c>
      <c r="O101" s="69">
        <v>248402226.73199999</v>
      </c>
      <c r="P101" s="7">
        <v>-52124310.678000003</v>
      </c>
      <c r="Q101" s="7">
        <v>300526537.41000003</v>
      </c>
      <c r="R101" s="7">
        <v>1556888936.753</v>
      </c>
      <c r="S101" s="7" t="s">
        <v>27</v>
      </c>
    </row>
    <row r="102" spans="1:19" x14ac:dyDescent="0.25">
      <c r="A102" s="5" t="s">
        <v>640</v>
      </c>
      <c r="B102" s="5" t="s">
        <v>185</v>
      </c>
      <c r="C102" s="6">
        <v>1330972120</v>
      </c>
      <c r="D102" s="7">
        <v>0</v>
      </c>
      <c r="E102" s="7">
        <v>0</v>
      </c>
      <c r="F102" s="7">
        <v>0</v>
      </c>
      <c r="G102" s="7">
        <v>0</v>
      </c>
      <c r="H102" s="7">
        <v>1330972120</v>
      </c>
      <c r="I102" s="7">
        <v>0</v>
      </c>
      <c r="J102" s="7">
        <v>0</v>
      </c>
      <c r="K102" s="7">
        <v>139890237.80000001</v>
      </c>
      <c r="L102" s="7">
        <v>-23000000</v>
      </c>
      <c r="M102" s="7">
        <v>162890237.80000001</v>
      </c>
      <c r="N102" s="7">
        <v>-33425179.651999999</v>
      </c>
      <c r="O102" s="69">
        <v>196315417.45199999</v>
      </c>
      <c r="P102" s="7">
        <v>-25059156.107999999</v>
      </c>
      <c r="Q102" s="7">
        <v>221374573.56</v>
      </c>
      <c r="R102" s="7">
        <v>1191081882.2</v>
      </c>
      <c r="S102" s="7" t="s">
        <v>27</v>
      </c>
    </row>
    <row r="103" spans="1:19" x14ac:dyDescent="0.25">
      <c r="A103" s="5" t="s">
        <v>641</v>
      </c>
      <c r="B103" s="5" t="s">
        <v>187</v>
      </c>
      <c r="C103" s="6">
        <v>738275316</v>
      </c>
      <c r="D103" s="7">
        <v>0</v>
      </c>
      <c r="E103" s="7">
        <v>0</v>
      </c>
      <c r="F103" s="7">
        <v>0</v>
      </c>
      <c r="G103" s="7">
        <v>0</v>
      </c>
      <c r="H103" s="7">
        <v>738275316</v>
      </c>
      <c r="I103" s="7">
        <v>0</v>
      </c>
      <c r="J103" s="7">
        <v>0</v>
      </c>
      <c r="K103" s="7">
        <v>88512776.790000007</v>
      </c>
      <c r="L103" s="7">
        <v>-15000000</v>
      </c>
      <c r="M103" s="7">
        <v>103512776.79000001</v>
      </c>
      <c r="N103" s="7">
        <v>-26136562.890000001</v>
      </c>
      <c r="O103" s="69">
        <v>129649339.68000001</v>
      </c>
      <c r="P103" s="7">
        <v>-18850019.510000002</v>
      </c>
      <c r="Q103" s="7">
        <v>148499359.19</v>
      </c>
      <c r="R103" s="7">
        <v>649762539.21000004</v>
      </c>
      <c r="S103" s="7" t="s">
        <v>46</v>
      </c>
    </row>
    <row r="104" spans="1:19" x14ac:dyDescent="0.25">
      <c r="A104" s="5" t="s">
        <v>642</v>
      </c>
      <c r="B104" s="5" t="s">
        <v>191</v>
      </c>
      <c r="C104" s="6">
        <v>587882095</v>
      </c>
      <c r="D104" s="7">
        <v>0</v>
      </c>
      <c r="E104" s="7">
        <v>0</v>
      </c>
      <c r="F104" s="7">
        <v>0</v>
      </c>
      <c r="G104" s="7">
        <v>0</v>
      </c>
      <c r="H104" s="7">
        <v>587882095</v>
      </c>
      <c r="I104" s="7">
        <v>0</v>
      </c>
      <c r="J104" s="7">
        <v>0</v>
      </c>
      <c r="K104" s="7">
        <v>51377461.009999998</v>
      </c>
      <c r="L104" s="7">
        <v>-8000000</v>
      </c>
      <c r="M104" s="7">
        <v>59377461.009999998</v>
      </c>
      <c r="N104" s="7">
        <v>-7288616.7620000001</v>
      </c>
      <c r="O104" s="69">
        <v>66666077.772</v>
      </c>
      <c r="P104" s="7">
        <v>-6209136.5980000002</v>
      </c>
      <c r="Q104" s="7">
        <v>72875214.370000005</v>
      </c>
      <c r="R104" s="7">
        <v>536504633.99000001</v>
      </c>
      <c r="S104" s="7" t="s">
        <v>46</v>
      </c>
    </row>
    <row r="105" spans="1:19" x14ac:dyDescent="0.25">
      <c r="A105" s="5" t="s">
        <v>643</v>
      </c>
      <c r="B105" s="5" t="s">
        <v>644</v>
      </c>
      <c r="C105" s="6">
        <v>4111709</v>
      </c>
      <c r="D105" s="7">
        <v>0</v>
      </c>
      <c r="E105" s="7">
        <v>0</v>
      </c>
      <c r="F105" s="7">
        <v>0</v>
      </c>
      <c r="G105" s="7">
        <v>0</v>
      </c>
      <c r="H105" s="7">
        <v>4111709</v>
      </c>
      <c r="I105" s="7">
        <v>0</v>
      </c>
      <c r="J105" s="7">
        <v>0</v>
      </c>
      <c r="K105" s="7">
        <v>0</v>
      </c>
      <c r="L105" s="7">
        <v>0</v>
      </c>
      <c r="M105" s="7">
        <v>0</v>
      </c>
      <c r="N105" s="7">
        <v>0</v>
      </c>
      <c r="O105" s="69">
        <v>0</v>
      </c>
      <c r="P105" s="7">
        <v>0</v>
      </c>
      <c r="Q105" s="7">
        <v>0</v>
      </c>
      <c r="R105" s="7">
        <v>4111709</v>
      </c>
      <c r="S105" s="7" t="s">
        <v>46</v>
      </c>
    </row>
    <row r="106" spans="1:19" x14ac:dyDescent="0.25">
      <c r="A106" s="5" t="s">
        <v>645</v>
      </c>
      <c r="B106" s="5" t="s">
        <v>646</v>
      </c>
      <c r="C106" s="6">
        <v>703000</v>
      </c>
      <c r="D106" s="7">
        <v>0</v>
      </c>
      <c r="E106" s="7">
        <v>0</v>
      </c>
      <c r="F106" s="7">
        <v>0</v>
      </c>
      <c r="G106" s="7">
        <v>0</v>
      </c>
      <c r="H106" s="7">
        <v>703000</v>
      </c>
      <c r="I106" s="7">
        <v>0</v>
      </c>
      <c r="J106" s="7">
        <v>0</v>
      </c>
      <c r="K106" s="7">
        <v>0</v>
      </c>
      <c r="L106" s="7">
        <v>0</v>
      </c>
      <c r="M106" s="7">
        <v>0</v>
      </c>
      <c r="N106" s="7">
        <v>0</v>
      </c>
      <c r="O106" s="69">
        <v>0</v>
      </c>
      <c r="P106" s="7">
        <v>0</v>
      </c>
      <c r="Q106" s="7">
        <v>0</v>
      </c>
      <c r="R106" s="7">
        <v>703000</v>
      </c>
      <c r="S106" s="7" t="s">
        <v>46</v>
      </c>
    </row>
    <row r="107" spans="1:19" x14ac:dyDescent="0.25">
      <c r="A107" s="5" t="s">
        <v>647</v>
      </c>
      <c r="B107" s="5" t="s">
        <v>199</v>
      </c>
      <c r="C107" s="6">
        <v>198873384.63</v>
      </c>
      <c r="D107" s="7">
        <v>0</v>
      </c>
      <c r="E107" s="7">
        <v>0</v>
      </c>
      <c r="F107" s="7">
        <v>0</v>
      </c>
      <c r="G107" s="7">
        <v>0</v>
      </c>
      <c r="H107" s="7">
        <v>198873384.63</v>
      </c>
      <c r="I107" s="7">
        <v>0</v>
      </c>
      <c r="J107" s="7">
        <v>0</v>
      </c>
      <c r="K107" s="7">
        <v>31501002.077</v>
      </c>
      <c r="L107" s="7">
        <v>-8379831.9299999997</v>
      </c>
      <c r="M107" s="7">
        <v>39880834.006999999</v>
      </c>
      <c r="N107" s="7">
        <v>-7932269.443</v>
      </c>
      <c r="O107" s="69">
        <v>47813103.450000003</v>
      </c>
      <c r="P107" s="7">
        <v>3671412.11</v>
      </c>
      <c r="Q107" s="7">
        <v>44141691.340000004</v>
      </c>
      <c r="R107" s="7">
        <v>167372382.553</v>
      </c>
      <c r="S107" s="7" t="s">
        <v>27</v>
      </c>
    </row>
    <row r="108" spans="1:19" x14ac:dyDescent="0.25">
      <c r="A108" s="5" t="s">
        <v>648</v>
      </c>
      <c r="B108" s="5" t="s">
        <v>201</v>
      </c>
      <c r="C108" s="6">
        <v>30184412</v>
      </c>
      <c r="D108" s="7">
        <v>0</v>
      </c>
      <c r="E108" s="7">
        <v>0</v>
      </c>
      <c r="F108" s="7">
        <v>0</v>
      </c>
      <c r="G108" s="7">
        <v>0</v>
      </c>
      <c r="H108" s="7">
        <v>30184412</v>
      </c>
      <c r="I108" s="7">
        <v>0</v>
      </c>
      <c r="J108" s="7">
        <v>0</v>
      </c>
      <c r="K108" s="7">
        <v>8500000</v>
      </c>
      <c r="L108" s="7">
        <v>0</v>
      </c>
      <c r="M108" s="7">
        <v>8500000</v>
      </c>
      <c r="N108" s="7">
        <v>-6515000</v>
      </c>
      <c r="O108" s="69">
        <v>15015000</v>
      </c>
      <c r="P108" s="7">
        <v>-5844481.5099999998</v>
      </c>
      <c r="Q108" s="7">
        <v>20859481.510000002</v>
      </c>
      <c r="R108" s="7">
        <v>21684412</v>
      </c>
      <c r="S108" s="7" t="s">
        <v>46</v>
      </c>
    </row>
    <row r="109" spans="1:19" x14ac:dyDescent="0.25">
      <c r="A109" s="5" t="s">
        <v>649</v>
      </c>
      <c r="B109" s="5" t="s">
        <v>205</v>
      </c>
      <c r="C109" s="6">
        <v>23531807</v>
      </c>
      <c r="D109" s="7">
        <v>0</v>
      </c>
      <c r="E109" s="7">
        <v>0</v>
      </c>
      <c r="F109" s="7">
        <v>0</v>
      </c>
      <c r="G109" s="7">
        <v>0</v>
      </c>
      <c r="H109" s="7">
        <v>23531807</v>
      </c>
      <c r="I109" s="7">
        <v>0</v>
      </c>
      <c r="J109" s="7">
        <v>0</v>
      </c>
      <c r="K109" s="7">
        <v>6027184.8770000003</v>
      </c>
      <c r="L109" s="7">
        <v>0</v>
      </c>
      <c r="M109" s="7">
        <v>6027184.8770000003</v>
      </c>
      <c r="N109" s="7">
        <v>-9763380.1730000004</v>
      </c>
      <c r="O109" s="69">
        <v>15790565.050000001</v>
      </c>
      <c r="P109" s="7">
        <v>7179557.4900000002</v>
      </c>
      <c r="Q109" s="7">
        <v>8611007.5600000005</v>
      </c>
      <c r="R109" s="7">
        <v>17504622.123</v>
      </c>
      <c r="S109" s="7" t="s">
        <v>46</v>
      </c>
    </row>
    <row r="110" spans="1:19" x14ac:dyDescent="0.25">
      <c r="A110" s="5" t="s">
        <v>650</v>
      </c>
      <c r="B110" s="5" t="s">
        <v>209</v>
      </c>
      <c r="C110" s="6">
        <v>60262704</v>
      </c>
      <c r="D110" s="7">
        <v>0</v>
      </c>
      <c r="E110" s="7">
        <v>0</v>
      </c>
      <c r="F110" s="7">
        <v>0</v>
      </c>
      <c r="G110" s="7">
        <v>0</v>
      </c>
      <c r="H110" s="7">
        <v>60262704</v>
      </c>
      <c r="I110" s="7">
        <v>0</v>
      </c>
      <c r="J110" s="7">
        <v>0</v>
      </c>
      <c r="K110" s="7">
        <v>2645672.0699999998</v>
      </c>
      <c r="L110" s="7">
        <v>-4379831.93</v>
      </c>
      <c r="M110" s="7">
        <v>7025504</v>
      </c>
      <c r="N110" s="7">
        <v>4695824</v>
      </c>
      <c r="O110" s="69">
        <v>2329680</v>
      </c>
      <c r="P110" s="7">
        <v>0</v>
      </c>
      <c r="Q110" s="7">
        <v>2329680</v>
      </c>
      <c r="R110" s="7">
        <v>57617031.93</v>
      </c>
      <c r="S110" s="7" t="s">
        <v>46</v>
      </c>
    </row>
    <row r="111" spans="1:19" x14ac:dyDescent="0.25">
      <c r="A111" s="5" t="s">
        <v>651</v>
      </c>
      <c r="B111" s="5" t="s">
        <v>213</v>
      </c>
      <c r="C111" s="6">
        <v>31865830</v>
      </c>
      <c r="D111" s="7">
        <v>0</v>
      </c>
      <c r="E111" s="7">
        <v>0</v>
      </c>
      <c r="F111" s="7">
        <v>0</v>
      </c>
      <c r="G111" s="7">
        <v>0</v>
      </c>
      <c r="H111" s="7">
        <v>31865830</v>
      </c>
      <c r="I111" s="7">
        <v>0</v>
      </c>
      <c r="J111" s="7">
        <v>0</v>
      </c>
      <c r="K111" s="7">
        <v>369000</v>
      </c>
      <c r="L111" s="7">
        <v>-4000000</v>
      </c>
      <c r="M111" s="7">
        <v>4369000</v>
      </c>
      <c r="N111" s="7">
        <v>3650286.73</v>
      </c>
      <c r="O111" s="69">
        <v>718713.27</v>
      </c>
      <c r="P111" s="7">
        <v>0</v>
      </c>
      <c r="Q111" s="7">
        <v>718713.27</v>
      </c>
      <c r="R111" s="7">
        <v>31496830</v>
      </c>
      <c r="S111" s="7" t="s">
        <v>46</v>
      </c>
    </row>
    <row r="112" spans="1:19" x14ac:dyDescent="0.25">
      <c r="A112" s="5" t="s">
        <v>652</v>
      </c>
      <c r="B112" s="5" t="s">
        <v>225</v>
      </c>
      <c r="C112" s="6">
        <v>15166890</v>
      </c>
      <c r="D112" s="7">
        <v>0</v>
      </c>
      <c r="E112" s="7">
        <v>0</v>
      </c>
      <c r="F112" s="7">
        <v>0</v>
      </c>
      <c r="G112" s="7">
        <v>0</v>
      </c>
      <c r="H112" s="7">
        <v>15166890</v>
      </c>
      <c r="I112" s="7">
        <v>0</v>
      </c>
      <c r="J112" s="7">
        <v>0</v>
      </c>
      <c r="K112" s="7">
        <v>11341091.130000001</v>
      </c>
      <c r="L112" s="7">
        <v>0</v>
      </c>
      <c r="M112" s="7">
        <v>11341091.130000001</v>
      </c>
      <c r="N112" s="7">
        <v>0</v>
      </c>
      <c r="O112" s="69">
        <v>11341091.130000001</v>
      </c>
      <c r="P112" s="7">
        <v>1540336.13</v>
      </c>
      <c r="Q112" s="7">
        <v>9800755</v>
      </c>
      <c r="R112" s="7">
        <v>3825798.87</v>
      </c>
      <c r="S112" s="7" t="s">
        <v>46</v>
      </c>
    </row>
    <row r="113" spans="1:19" x14ac:dyDescent="0.25">
      <c r="A113" s="5" t="s">
        <v>653</v>
      </c>
      <c r="B113" s="5" t="s">
        <v>229</v>
      </c>
      <c r="C113" s="6">
        <v>9899663</v>
      </c>
      <c r="D113" s="7">
        <v>0</v>
      </c>
      <c r="E113" s="7">
        <v>0</v>
      </c>
      <c r="F113" s="7">
        <v>0</v>
      </c>
      <c r="G113" s="7">
        <v>0</v>
      </c>
      <c r="H113" s="7">
        <v>9899663</v>
      </c>
      <c r="I113" s="7">
        <v>0</v>
      </c>
      <c r="J113" s="7">
        <v>0</v>
      </c>
      <c r="K113" s="7">
        <v>2618054</v>
      </c>
      <c r="L113" s="7">
        <v>0</v>
      </c>
      <c r="M113" s="7">
        <v>2618054</v>
      </c>
      <c r="N113" s="7">
        <v>0</v>
      </c>
      <c r="O113" s="69">
        <v>2618054</v>
      </c>
      <c r="P113" s="7">
        <v>796000</v>
      </c>
      <c r="Q113" s="7">
        <v>1822054</v>
      </c>
      <c r="R113" s="7">
        <v>7281609</v>
      </c>
      <c r="S113" s="7" t="s">
        <v>46</v>
      </c>
    </row>
    <row r="114" spans="1:19" x14ac:dyDescent="0.25">
      <c r="A114" s="5" t="s">
        <v>654</v>
      </c>
      <c r="B114" s="5" t="s">
        <v>655</v>
      </c>
      <c r="C114" s="6">
        <v>17588040.699999999</v>
      </c>
      <c r="D114" s="7">
        <v>0</v>
      </c>
      <c r="E114" s="7">
        <v>0</v>
      </c>
      <c r="F114" s="7">
        <v>0</v>
      </c>
      <c r="G114" s="7">
        <v>0</v>
      </c>
      <c r="H114" s="7">
        <v>17588040.699999999</v>
      </c>
      <c r="I114" s="7">
        <v>0</v>
      </c>
      <c r="J114" s="7">
        <v>0</v>
      </c>
      <c r="K114" s="7">
        <v>0</v>
      </c>
      <c r="L114" s="7">
        <v>0</v>
      </c>
      <c r="M114" s="7">
        <v>0</v>
      </c>
      <c r="N114" s="7">
        <v>0</v>
      </c>
      <c r="O114" s="69">
        <v>0</v>
      </c>
      <c r="P114" s="7">
        <v>0</v>
      </c>
      <c r="Q114" s="7">
        <v>0</v>
      </c>
      <c r="R114" s="7">
        <v>17588040.699999999</v>
      </c>
      <c r="S114" s="7" t="s">
        <v>46</v>
      </c>
    </row>
    <row r="115" spans="1:19" x14ac:dyDescent="0.25">
      <c r="A115" s="5" t="s">
        <v>656</v>
      </c>
      <c r="B115" s="5" t="s">
        <v>657</v>
      </c>
      <c r="C115" s="6">
        <v>10374037.93</v>
      </c>
      <c r="D115" s="7">
        <v>0</v>
      </c>
      <c r="E115" s="7">
        <v>0</v>
      </c>
      <c r="F115" s="7">
        <v>0</v>
      </c>
      <c r="G115" s="7">
        <v>0</v>
      </c>
      <c r="H115" s="7">
        <v>10374037.93</v>
      </c>
      <c r="I115" s="7">
        <v>0</v>
      </c>
      <c r="J115" s="7">
        <v>0</v>
      </c>
      <c r="K115" s="7">
        <v>0</v>
      </c>
      <c r="L115" s="7">
        <v>0</v>
      </c>
      <c r="M115" s="7">
        <v>0</v>
      </c>
      <c r="N115" s="7">
        <v>0</v>
      </c>
      <c r="O115" s="69">
        <v>0</v>
      </c>
      <c r="P115" s="7">
        <v>0</v>
      </c>
      <c r="Q115" s="7">
        <v>0</v>
      </c>
      <c r="R115" s="7">
        <v>10374037.93</v>
      </c>
      <c r="S115" s="7" t="s">
        <v>46</v>
      </c>
    </row>
    <row r="116" spans="1:19" x14ac:dyDescent="0.25">
      <c r="A116" s="5" t="s">
        <v>658</v>
      </c>
      <c r="B116" s="5" t="s">
        <v>659</v>
      </c>
      <c r="C116" s="6">
        <v>200312000</v>
      </c>
      <c r="D116" s="7">
        <v>0</v>
      </c>
      <c r="E116" s="7">
        <v>0</v>
      </c>
      <c r="F116" s="7">
        <v>0</v>
      </c>
      <c r="G116" s="7">
        <v>0</v>
      </c>
      <c r="H116" s="7">
        <v>200312000</v>
      </c>
      <c r="I116" s="7">
        <v>0</v>
      </c>
      <c r="J116" s="7">
        <v>0</v>
      </c>
      <c r="K116" s="7">
        <v>1877328</v>
      </c>
      <c r="L116" s="7">
        <v>-8000000</v>
      </c>
      <c r="M116" s="7">
        <v>9877328</v>
      </c>
      <c r="N116" s="7">
        <v>5603622.1699999999</v>
      </c>
      <c r="O116" s="69">
        <v>4273705.83</v>
      </c>
      <c r="P116" s="7">
        <v>-30736566.68</v>
      </c>
      <c r="Q116" s="7">
        <v>35010272.509999998</v>
      </c>
      <c r="R116" s="7">
        <v>198434672</v>
      </c>
      <c r="S116" s="7" t="s">
        <v>27</v>
      </c>
    </row>
    <row r="117" spans="1:19" x14ac:dyDescent="0.25">
      <c r="A117" s="5" t="s">
        <v>660</v>
      </c>
      <c r="B117" s="5" t="s">
        <v>217</v>
      </c>
      <c r="C117" s="6">
        <v>100000000</v>
      </c>
      <c r="D117" s="7">
        <v>0</v>
      </c>
      <c r="E117" s="7">
        <v>0</v>
      </c>
      <c r="F117" s="7">
        <v>0</v>
      </c>
      <c r="G117" s="7">
        <v>0</v>
      </c>
      <c r="H117" s="7">
        <v>100000000</v>
      </c>
      <c r="I117" s="7">
        <v>0</v>
      </c>
      <c r="J117" s="7">
        <v>0</v>
      </c>
      <c r="K117" s="7">
        <v>1387328</v>
      </c>
      <c r="L117" s="7">
        <v>-5000000</v>
      </c>
      <c r="M117" s="7">
        <v>6387328</v>
      </c>
      <c r="N117" s="7">
        <v>3678163.1</v>
      </c>
      <c r="O117" s="69">
        <v>2709164.9</v>
      </c>
      <c r="P117" s="7">
        <v>-20270298.620000001</v>
      </c>
      <c r="Q117" s="7">
        <v>22979463.52</v>
      </c>
      <c r="R117" s="7">
        <v>98612672</v>
      </c>
      <c r="S117" s="7" t="s">
        <v>46</v>
      </c>
    </row>
    <row r="118" spans="1:19" x14ac:dyDescent="0.25">
      <c r="A118" s="5" t="s">
        <v>661</v>
      </c>
      <c r="B118" s="5" t="s">
        <v>221</v>
      </c>
      <c r="C118" s="6">
        <v>100000000</v>
      </c>
      <c r="D118" s="7">
        <v>0</v>
      </c>
      <c r="E118" s="7">
        <v>0</v>
      </c>
      <c r="F118" s="7">
        <v>0</v>
      </c>
      <c r="G118" s="7">
        <v>0</v>
      </c>
      <c r="H118" s="7">
        <v>100000000</v>
      </c>
      <c r="I118" s="7">
        <v>0</v>
      </c>
      <c r="J118" s="7">
        <v>0</v>
      </c>
      <c r="K118" s="7">
        <v>490000</v>
      </c>
      <c r="L118" s="7">
        <v>-3000000</v>
      </c>
      <c r="M118" s="7">
        <v>3490000</v>
      </c>
      <c r="N118" s="7">
        <v>1925459.07</v>
      </c>
      <c r="O118" s="69">
        <v>1564540.93</v>
      </c>
      <c r="P118" s="7">
        <v>-10466268.060000001</v>
      </c>
      <c r="Q118" s="7">
        <v>12030808.99</v>
      </c>
      <c r="R118" s="7">
        <v>99510000</v>
      </c>
      <c r="S118" s="7" t="s">
        <v>46</v>
      </c>
    </row>
    <row r="119" spans="1:19" x14ac:dyDescent="0.25">
      <c r="A119" s="5" t="s">
        <v>662</v>
      </c>
      <c r="B119" s="5" t="s">
        <v>663</v>
      </c>
      <c r="C119" s="6">
        <v>312000</v>
      </c>
      <c r="D119" s="7">
        <v>0</v>
      </c>
      <c r="E119" s="7">
        <v>0</v>
      </c>
      <c r="F119" s="7">
        <v>0</v>
      </c>
      <c r="G119" s="7">
        <v>0</v>
      </c>
      <c r="H119" s="7">
        <v>312000</v>
      </c>
      <c r="I119" s="7">
        <v>0</v>
      </c>
      <c r="J119" s="7">
        <v>0</v>
      </c>
      <c r="K119" s="7">
        <v>0</v>
      </c>
      <c r="L119" s="7">
        <v>0</v>
      </c>
      <c r="M119" s="7">
        <v>0</v>
      </c>
      <c r="N119" s="7">
        <v>0</v>
      </c>
      <c r="O119" s="69">
        <v>0</v>
      </c>
      <c r="P119" s="7">
        <v>0</v>
      </c>
      <c r="Q119" s="7">
        <v>0</v>
      </c>
      <c r="R119" s="7">
        <v>312000</v>
      </c>
      <c r="S119" s="7" t="s">
        <v>46</v>
      </c>
    </row>
    <row r="120" spans="1:19" x14ac:dyDescent="0.25">
      <c r="A120" s="5" t="s">
        <v>664</v>
      </c>
      <c r="B120" s="5" t="s">
        <v>329</v>
      </c>
      <c r="C120" s="6">
        <v>6003143703.6999998</v>
      </c>
      <c r="D120" s="7">
        <v>133000000</v>
      </c>
      <c r="E120" s="7">
        <v>0</v>
      </c>
      <c r="F120" s="7">
        <v>10000</v>
      </c>
      <c r="G120" s="7">
        <v>10000</v>
      </c>
      <c r="H120" s="7">
        <v>6136143703.6999998</v>
      </c>
      <c r="I120" s="7">
        <v>0</v>
      </c>
      <c r="J120" s="7">
        <v>0</v>
      </c>
      <c r="K120" s="7">
        <v>271098213.06</v>
      </c>
      <c r="L120" s="7">
        <v>-448304994.45999998</v>
      </c>
      <c r="M120" s="7">
        <v>719403207.51999998</v>
      </c>
      <c r="N120" s="7">
        <v>-81139014.629999995</v>
      </c>
      <c r="O120" s="69">
        <v>800542222.14999998</v>
      </c>
      <c r="P120" s="7">
        <v>-246733112.81999999</v>
      </c>
      <c r="Q120" s="7">
        <v>1047275334.97</v>
      </c>
      <c r="R120" s="7">
        <v>5865045490.6400003</v>
      </c>
      <c r="S120" s="7" t="s">
        <v>27</v>
      </c>
    </row>
    <row r="121" spans="1:19" x14ac:dyDescent="0.25">
      <c r="A121" s="5" t="s">
        <v>665</v>
      </c>
      <c r="B121" s="5" t="s">
        <v>331</v>
      </c>
      <c r="C121" s="6">
        <v>5018726701.9300003</v>
      </c>
      <c r="D121" s="7">
        <v>133000000</v>
      </c>
      <c r="E121" s="7">
        <v>0</v>
      </c>
      <c r="F121" s="7">
        <v>0</v>
      </c>
      <c r="G121" s="7">
        <v>0</v>
      </c>
      <c r="H121" s="7">
        <v>5151726701.9300003</v>
      </c>
      <c r="I121" s="7">
        <v>0</v>
      </c>
      <c r="J121" s="7">
        <v>0</v>
      </c>
      <c r="K121" s="7">
        <v>133000000</v>
      </c>
      <c r="L121" s="7">
        <v>-439384087.63</v>
      </c>
      <c r="M121" s="7">
        <v>572384087.63</v>
      </c>
      <c r="N121" s="7">
        <v>-56942457</v>
      </c>
      <c r="O121" s="69">
        <v>629326544.63</v>
      </c>
      <c r="P121" s="7">
        <v>-267039561.75999999</v>
      </c>
      <c r="Q121" s="7">
        <v>896366106.38999999</v>
      </c>
      <c r="R121" s="7">
        <v>5018726701.9300003</v>
      </c>
      <c r="S121" s="7" t="s">
        <v>27</v>
      </c>
    </row>
    <row r="122" spans="1:19" x14ac:dyDescent="0.25">
      <c r="A122" s="5" t="s">
        <v>666</v>
      </c>
      <c r="B122" s="5" t="s">
        <v>333</v>
      </c>
      <c r="C122" s="6">
        <v>840000</v>
      </c>
      <c r="D122" s="7">
        <v>0</v>
      </c>
      <c r="E122" s="7">
        <v>0</v>
      </c>
      <c r="F122" s="7">
        <v>0</v>
      </c>
      <c r="G122" s="7">
        <v>0</v>
      </c>
      <c r="H122" s="7">
        <v>840000</v>
      </c>
      <c r="I122" s="7">
        <v>0</v>
      </c>
      <c r="J122" s="7">
        <v>0</v>
      </c>
      <c r="K122" s="7">
        <v>0</v>
      </c>
      <c r="L122" s="7">
        <v>0</v>
      </c>
      <c r="M122" s="7">
        <v>0</v>
      </c>
      <c r="N122" s="7">
        <v>0</v>
      </c>
      <c r="O122" s="69">
        <v>0</v>
      </c>
      <c r="P122" s="7">
        <v>0</v>
      </c>
      <c r="Q122" s="7">
        <v>0</v>
      </c>
      <c r="R122" s="7">
        <v>840000</v>
      </c>
      <c r="S122" s="7" t="s">
        <v>46</v>
      </c>
    </row>
    <row r="123" spans="1:19" x14ac:dyDescent="0.25">
      <c r="A123" s="5" t="s">
        <v>667</v>
      </c>
      <c r="B123" s="5" t="s">
        <v>337</v>
      </c>
      <c r="C123" s="6">
        <v>3220278.18</v>
      </c>
      <c r="D123" s="7">
        <v>0</v>
      </c>
      <c r="E123" s="7">
        <v>0</v>
      </c>
      <c r="F123" s="7">
        <v>0</v>
      </c>
      <c r="G123" s="7">
        <v>0</v>
      </c>
      <c r="H123" s="7">
        <v>3220278.18</v>
      </c>
      <c r="I123" s="7">
        <v>0</v>
      </c>
      <c r="J123" s="7">
        <v>0</v>
      </c>
      <c r="K123" s="7">
        <v>0</v>
      </c>
      <c r="L123" s="7">
        <v>0</v>
      </c>
      <c r="M123" s="7">
        <v>0</v>
      </c>
      <c r="N123" s="7">
        <v>0</v>
      </c>
      <c r="O123" s="69">
        <v>0</v>
      </c>
      <c r="P123" s="7">
        <v>0</v>
      </c>
      <c r="Q123" s="7">
        <v>0</v>
      </c>
      <c r="R123" s="7">
        <v>3220278.18</v>
      </c>
      <c r="S123" s="7" t="s">
        <v>46</v>
      </c>
    </row>
    <row r="124" spans="1:19" x14ac:dyDescent="0.25">
      <c r="A124" s="5" t="s">
        <v>668</v>
      </c>
      <c r="B124" s="5" t="s">
        <v>341</v>
      </c>
      <c r="C124" s="6">
        <v>58661639</v>
      </c>
      <c r="D124" s="7">
        <v>0</v>
      </c>
      <c r="E124" s="7">
        <v>0</v>
      </c>
      <c r="F124" s="7">
        <v>0</v>
      </c>
      <c r="G124" s="7">
        <v>0</v>
      </c>
      <c r="H124" s="7">
        <v>58661639</v>
      </c>
      <c r="I124" s="7">
        <v>0</v>
      </c>
      <c r="J124" s="7">
        <v>0</v>
      </c>
      <c r="K124" s="7">
        <v>0</v>
      </c>
      <c r="L124" s="7">
        <v>0</v>
      </c>
      <c r="M124" s="7">
        <v>0</v>
      </c>
      <c r="N124" s="7">
        <v>-8135247</v>
      </c>
      <c r="O124" s="69">
        <v>8135247</v>
      </c>
      <c r="P124" s="7">
        <v>5596802.4000000004</v>
      </c>
      <c r="Q124" s="7">
        <v>2538444.6</v>
      </c>
      <c r="R124" s="7">
        <v>58661639</v>
      </c>
      <c r="S124" s="7" t="s">
        <v>46</v>
      </c>
    </row>
    <row r="125" spans="1:19" x14ac:dyDescent="0.25">
      <c r="A125" s="5" t="s">
        <v>669</v>
      </c>
      <c r="B125" s="5" t="s">
        <v>345</v>
      </c>
      <c r="C125" s="6">
        <v>56062500</v>
      </c>
      <c r="D125" s="7">
        <v>0</v>
      </c>
      <c r="E125" s="7">
        <v>0</v>
      </c>
      <c r="F125" s="7">
        <v>0</v>
      </c>
      <c r="G125" s="7">
        <v>0</v>
      </c>
      <c r="H125" s="7">
        <v>56062500</v>
      </c>
      <c r="I125" s="7">
        <v>0</v>
      </c>
      <c r="J125" s="7">
        <v>0</v>
      </c>
      <c r="K125" s="7">
        <v>0</v>
      </c>
      <c r="L125" s="7">
        <v>0</v>
      </c>
      <c r="M125" s="7">
        <v>0</v>
      </c>
      <c r="N125" s="7">
        <v>-4636900</v>
      </c>
      <c r="O125" s="69">
        <v>4636900</v>
      </c>
      <c r="P125" s="7">
        <v>1730200</v>
      </c>
      <c r="Q125" s="7">
        <v>2906700</v>
      </c>
      <c r="R125" s="7">
        <v>56062500</v>
      </c>
      <c r="S125" s="7" t="s">
        <v>46</v>
      </c>
    </row>
    <row r="126" spans="1:19" x14ac:dyDescent="0.25">
      <c r="A126" s="5" t="s">
        <v>670</v>
      </c>
      <c r="B126" s="5" t="s">
        <v>349</v>
      </c>
      <c r="C126" s="6">
        <v>46222260</v>
      </c>
      <c r="D126" s="7">
        <v>0</v>
      </c>
      <c r="E126" s="7">
        <v>0</v>
      </c>
      <c r="F126" s="7">
        <v>0</v>
      </c>
      <c r="G126" s="7">
        <v>0</v>
      </c>
      <c r="H126" s="7">
        <v>46222260</v>
      </c>
      <c r="I126" s="7">
        <v>0</v>
      </c>
      <c r="J126" s="7">
        <v>0</v>
      </c>
      <c r="K126" s="7">
        <v>0</v>
      </c>
      <c r="L126" s="7">
        <v>0</v>
      </c>
      <c r="M126" s="7">
        <v>0</v>
      </c>
      <c r="N126" s="7">
        <v>-3776100</v>
      </c>
      <c r="O126" s="69">
        <v>3776100</v>
      </c>
      <c r="P126" s="7">
        <v>-50330</v>
      </c>
      <c r="Q126" s="7">
        <v>3826430</v>
      </c>
      <c r="R126" s="7">
        <v>46222260</v>
      </c>
      <c r="S126" s="7" t="s">
        <v>46</v>
      </c>
    </row>
    <row r="127" spans="1:19" x14ac:dyDescent="0.25">
      <c r="A127" s="5" t="s">
        <v>671</v>
      </c>
      <c r="B127" s="5" t="s">
        <v>353</v>
      </c>
      <c r="C127" s="6">
        <v>1218000</v>
      </c>
      <c r="D127" s="7">
        <v>0</v>
      </c>
      <c r="E127" s="7">
        <v>0</v>
      </c>
      <c r="F127" s="7">
        <v>0</v>
      </c>
      <c r="G127" s="7">
        <v>0</v>
      </c>
      <c r="H127" s="7">
        <v>1218000</v>
      </c>
      <c r="I127" s="7">
        <v>0</v>
      </c>
      <c r="J127" s="7">
        <v>0</v>
      </c>
      <c r="K127" s="7">
        <v>0</v>
      </c>
      <c r="L127" s="7">
        <v>0</v>
      </c>
      <c r="M127" s="7">
        <v>0</v>
      </c>
      <c r="N127" s="7">
        <v>0</v>
      </c>
      <c r="O127" s="69">
        <v>0</v>
      </c>
      <c r="P127" s="7">
        <v>0</v>
      </c>
      <c r="Q127" s="7">
        <v>0</v>
      </c>
      <c r="R127" s="7">
        <v>1218000</v>
      </c>
      <c r="S127" s="7" t="s">
        <v>46</v>
      </c>
    </row>
    <row r="128" spans="1:19" x14ac:dyDescent="0.25">
      <c r="A128" s="5" t="s">
        <v>672</v>
      </c>
      <c r="B128" s="5" t="s">
        <v>357</v>
      </c>
      <c r="C128" s="6">
        <v>48629558.740000002</v>
      </c>
      <c r="D128" s="7">
        <v>0</v>
      </c>
      <c r="E128" s="7">
        <v>0</v>
      </c>
      <c r="F128" s="7">
        <v>0</v>
      </c>
      <c r="G128" s="7">
        <v>0</v>
      </c>
      <c r="H128" s="7">
        <v>48629558.740000002</v>
      </c>
      <c r="I128" s="7">
        <v>0</v>
      </c>
      <c r="J128" s="7">
        <v>0</v>
      </c>
      <c r="K128" s="7">
        <v>0</v>
      </c>
      <c r="L128" s="7">
        <v>0</v>
      </c>
      <c r="M128" s="7">
        <v>0</v>
      </c>
      <c r="N128" s="7">
        <v>-6536520</v>
      </c>
      <c r="O128" s="69">
        <v>6536520</v>
      </c>
      <c r="P128" s="7">
        <v>-3467660</v>
      </c>
      <c r="Q128" s="7">
        <v>10004180</v>
      </c>
      <c r="R128" s="7">
        <v>48629558.740000002</v>
      </c>
      <c r="S128" s="7" t="s">
        <v>46</v>
      </c>
    </row>
    <row r="129" spans="1:19" x14ac:dyDescent="0.25">
      <c r="A129" s="5" t="s">
        <v>673</v>
      </c>
      <c r="B129" s="5" t="s">
        <v>361</v>
      </c>
      <c r="C129" s="6">
        <v>31302140</v>
      </c>
      <c r="D129" s="7">
        <v>0</v>
      </c>
      <c r="E129" s="7">
        <v>0</v>
      </c>
      <c r="F129" s="7">
        <v>0</v>
      </c>
      <c r="G129" s="7">
        <v>0</v>
      </c>
      <c r="H129" s="7">
        <v>31302140</v>
      </c>
      <c r="I129" s="7">
        <v>0</v>
      </c>
      <c r="J129" s="7">
        <v>0</v>
      </c>
      <c r="K129" s="7">
        <v>0</v>
      </c>
      <c r="L129" s="7">
        <v>0</v>
      </c>
      <c r="M129" s="7">
        <v>0</v>
      </c>
      <c r="N129" s="7">
        <v>-4910790</v>
      </c>
      <c r="O129" s="69">
        <v>4910790</v>
      </c>
      <c r="P129" s="7">
        <v>-2500300</v>
      </c>
      <c r="Q129" s="7">
        <v>7411090</v>
      </c>
      <c r="R129" s="7">
        <v>31302140</v>
      </c>
      <c r="S129" s="7" t="s">
        <v>46</v>
      </c>
    </row>
    <row r="130" spans="1:19" x14ac:dyDescent="0.25">
      <c r="A130" s="5" t="s">
        <v>674</v>
      </c>
      <c r="B130" s="5" t="s">
        <v>365</v>
      </c>
      <c r="C130" s="6">
        <v>2696847.09</v>
      </c>
      <c r="D130" s="7">
        <v>0</v>
      </c>
      <c r="E130" s="7">
        <v>0</v>
      </c>
      <c r="F130" s="7">
        <v>0</v>
      </c>
      <c r="G130" s="7">
        <v>0</v>
      </c>
      <c r="H130" s="7">
        <v>2696847.09</v>
      </c>
      <c r="I130" s="7">
        <v>0</v>
      </c>
      <c r="J130" s="7">
        <v>0</v>
      </c>
      <c r="K130" s="7">
        <v>0</v>
      </c>
      <c r="L130" s="7">
        <v>0</v>
      </c>
      <c r="M130" s="7">
        <v>0</v>
      </c>
      <c r="N130" s="7">
        <v>0</v>
      </c>
      <c r="O130" s="69">
        <v>0</v>
      </c>
      <c r="P130" s="7">
        <v>0</v>
      </c>
      <c r="Q130" s="7">
        <v>0</v>
      </c>
      <c r="R130" s="7">
        <v>2696847.09</v>
      </c>
      <c r="S130" s="7" t="s">
        <v>46</v>
      </c>
    </row>
    <row r="131" spans="1:19" x14ac:dyDescent="0.25">
      <c r="A131" s="5" t="s">
        <v>675</v>
      </c>
      <c r="B131" s="5" t="s">
        <v>369</v>
      </c>
      <c r="C131" s="6">
        <v>561805.43999999994</v>
      </c>
      <c r="D131" s="7">
        <v>0</v>
      </c>
      <c r="E131" s="7">
        <v>0</v>
      </c>
      <c r="F131" s="7">
        <v>0</v>
      </c>
      <c r="G131" s="7">
        <v>0</v>
      </c>
      <c r="H131" s="7">
        <v>561805.43999999994</v>
      </c>
      <c r="I131" s="7">
        <v>0</v>
      </c>
      <c r="J131" s="7">
        <v>0</v>
      </c>
      <c r="K131" s="7">
        <v>0</v>
      </c>
      <c r="L131" s="7">
        <v>0</v>
      </c>
      <c r="M131" s="7">
        <v>0</v>
      </c>
      <c r="N131" s="7">
        <v>0</v>
      </c>
      <c r="O131" s="69">
        <v>0</v>
      </c>
      <c r="P131" s="7">
        <v>0</v>
      </c>
      <c r="Q131" s="7">
        <v>0</v>
      </c>
      <c r="R131" s="7">
        <v>561805.43999999994</v>
      </c>
      <c r="S131" s="7" t="s">
        <v>46</v>
      </c>
    </row>
    <row r="132" spans="1:19" x14ac:dyDescent="0.25">
      <c r="A132" s="5" t="s">
        <v>676</v>
      </c>
      <c r="B132" s="5" t="s">
        <v>373</v>
      </c>
      <c r="C132" s="6">
        <v>2061733.59</v>
      </c>
      <c r="D132" s="7">
        <v>0</v>
      </c>
      <c r="E132" s="7">
        <v>0</v>
      </c>
      <c r="F132" s="7">
        <v>0</v>
      </c>
      <c r="G132" s="7">
        <v>0</v>
      </c>
      <c r="H132" s="7">
        <v>2061733.59</v>
      </c>
      <c r="I132" s="7">
        <v>0</v>
      </c>
      <c r="J132" s="7">
        <v>0</v>
      </c>
      <c r="K132" s="7">
        <v>0</v>
      </c>
      <c r="L132" s="7">
        <v>0</v>
      </c>
      <c r="M132" s="7">
        <v>0</v>
      </c>
      <c r="N132" s="7">
        <v>0</v>
      </c>
      <c r="O132" s="69">
        <v>0</v>
      </c>
      <c r="P132" s="7">
        <v>0</v>
      </c>
      <c r="Q132" s="7">
        <v>0</v>
      </c>
      <c r="R132" s="7">
        <v>2061733.59</v>
      </c>
      <c r="S132" s="7" t="s">
        <v>46</v>
      </c>
    </row>
    <row r="133" spans="1:19" x14ac:dyDescent="0.25">
      <c r="A133" s="5" t="s">
        <v>677</v>
      </c>
      <c r="B133" s="5" t="s">
        <v>377</v>
      </c>
      <c r="C133" s="6">
        <v>2314446.25</v>
      </c>
      <c r="D133" s="7">
        <v>0</v>
      </c>
      <c r="E133" s="7">
        <v>0</v>
      </c>
      <c r="F133" s="7">
        <v>0</v>
      </c>
      <c r="G133" s="7">
        <v>0</v>
      </c>
      <c r="H133" s="7">
        <v>2314446.25</v>
      </c>
      <c r="I133" s="7">
        <v>0</v>
      </c>
      <c r="J133" s="7">
        <v>0</v>
      </c>
      <c r="K133" s="7">
        <v>0</v>
      </c>
      <c r="L133" s="7">
        <v>0</v>
      </c>
      <c r="M133" s="7">
        <v>0</v>
      </c>
      <c r="N133" s="7">
        <v>0</v>
      </c>
      <c r="O133" s="69">
        <v>0</v>
      </c>
      <c r="P133" s="7">
        <v>0</v>
      </c>
      <c r="Q133" s="7">
        <v>0</v>
      </c>
      <c r="R133" s="7">
        <v>2314446.25</v>
      </c>
      <c r="S133" s="7" t="s">
        <v>46</v>
      </c>
    </row>
    <row r="134" spans="1:19" x14ac:dyDescent="0.25">
      <c r="A134" s="5" t="s">
        <v>678</v>
      </c>
      <c r="B134" s="5" t="s">
        <v>381</v>
      </c>
      <c r="C134" s="6">
        <v>14452194.539999999</v>
      </c>
      <c r="D134" s="7">
        <v>0</v>
      </c>
      <c r="E134" s="7">
        <v>0</v>
      </c>
      <c r="F134" s="7">
        <v>0</v>
      </c>
      <c r="G134" s="7">
        <v>0</v>
      </c>
      <c r="H134" s="7">
        <v>14452194.539999999</v>
      </c>
      <c r="I134" s="7">
        <v>0</v>
      </c>
      <c r="J134" s="7">
        <v>0</v>
      </c>
      <c r="K134" s="7">
        <v>0</v>
      </c>
      <c r="L134" s="7">
        <v>0</v>
      </c>
      <c r="M134" s="7">
        <v>0</v>
      </c>
      <c r="N134" s="7">
        <v>-1266000</v>
      </c>
      <c r="O134" s="69">
        <v>1266000</v>
      </c>
      <c r="P134" s="7">
        <v>-614000</v>
      </c>
      <c r="Q134" s="7">
        <v>1880000</v>
      </c>
      <c r="R134" s="7">
        <v>14452194.539999999</v>
      </c>
      <c r="S134" s="7" t="s">
        <v>46</v>
      </c>
    </row>
    <row r="135" spans="1:19" x14ac:dyDescent="0.25">
      <c r="A135" s="5" t="s">
        <v>679</v>
      </c>
      <c r="B135" s="5" t="s">
        <v>385</v>
      </c>
      <c r="C135" s="6">
        <v>7863833.8799999999</v>
      </c>
      <c r="D135" s="7">
        <v>0</v>
      </c>
      <c r="E135" s="7">
        <v>0</v>
      </c>
      <c r="F135" s="7">
        <v>0</v>
      </c>
      <c r="G135" s="7">
        <v>0</v>
      </c>
      <c r="H135" s="7">
        <v>7863833.8799999999</v>
      </c>
      <c r="I135" s="7">
        <v>0</v>
      </c>
      <c r="J135" s="7">
        <v>0</v>
      </c>
      <c r="K135" s="7">
        <v>0</v>
      </c>
      <c r="L135" s="7">
        <v>0</v>
      </c>
      <c r="M135" s="7">
        <v>0</v>
      </c>
      <c r="N135" s="7">
        <v>-2463000</v>
      </c>
      <c r="O135" s="69">
        <v>2463000</v>
      </c>
      <c r="P135" s="7">
        <v>-1005000</v>
      </c>
      <c r="Q135" s="7">
        <v>3468000</v>
      </c>
      <c r="R135" s="7">
        <v>7863833.8799999999</v>
      </c>
      <c r="S135" s="7" t="s">
        <v>46</v>
      </c>
    </row>
    <row r="136" spans="1:19" x14ac:dyDescent="0.25">
      <c r="A136" s="5" t="s">
        <v>680</v>
      </c>
      <c r="B136" s="5" t="s">
        <v>681</v>
      </c>
      <c r="C136" s="6">
        <v>126114067.34999999</v>
      </c>
      <c r="D136" s="7">
        <v>0</v>
      </c>
      <c r="E136" s="7">
        <v>0</v>
      </c>
      <c r="F136" s="7">
        <v>0</v>
      </c>
      <c r="G136" s="7">
        <v>0</v>
      </c>
      <c r="H136" s="7">
        <v>126114067.34999999</v>
      </c>
      <c r="I136" s="7">
        <v>0</v>
      </c>
      <c r="J136" s="7">
        <v>0</v>
      </c>
      <c r="K136" s="7">
        <v>0</v>
      </c>
      <c r="L136" s="7">
        <v>0</v>
      </c>
      <c r="M136" s="7">
        <v>0</v>
      </c>
      <c r="N136" s="7">
        <v>0</v>
      </c>
      <c r="O136" s="69">
        <v>0</v>
      </c>
      <c r="P136" s="7">
        <v>0</v>
      </c>
      <c r="Q136" s="7">
        <v>0</v>
      </c>
      <c r="R136" s="7">
        <v>126114067.34999999</v>
      </c>
      <c r="S136" s="7" t="s">
        <v>46</v>
      </c>
    </row>
    <row r="137" spans="1:19" x14ac:dyDescent="0.25">
      <c r="A137" s="5" t="s">
        <v>682</v>
      </c>
      <c r="B137" s="5" t="s">
        <v>683</v>
      </c>
      <c r="C137" s="6">
        <v>173676939</v>
      </c>
      <c r="D137" s="7">
        <v>113000000</v>
      </c>
      <c r="E137" s="7">
        <v>0</v>
      </c>
      <c r="F137" s="7">
        <v>0</v>
      </c>
      <c r="G137" s="7">
        <v>0</v>
      </c>
      <c r="H137" s="7">
        <v>286676939</v>
      </c>
      <c r="I137" s="7">
        <v>0</v>
      </c>
      <c r="J137" s="7">
        <v>0</v>
      </c>
      <c r="K137" s="7">
        <v>113000000</v>
      </c>
      <c r="L137" s="7">
        <v>100941111</v>
      </c>
      <c r="M137" s="7">
        <v>12058889</v>
      </c>
      <c r="N137" s="7">
        <v>0</v>
      </c>
      <c r="O137" s="69">
        <v>12058889</v>
      </c>
      <c r="P137" s="7">
        <v>3831943</v>
      </c>
      <c r="Q137" s="7">
        <v>8226946</v>
      </c>
      <c r="R137" s="7">
        <v>173676939</v>
      </c>
      <c r="S137" s="7" t="s">
        <v>46</v>
      </c>
    </row>
    <row r="138" spans="1:19" x14ac:dyDescent="0.25">
      <c r="A138" s="5" t="s">
        <v>684</v>
      </c>
      <c r="B138" s="5" t="s">
        <v>685</v>
      </c>
      <c r="C138" s="6">
        <v>199737555</v>
      </c>
      <c r="D138" s="7">
        <v>0</v>
      </c>
      <c r="E138" s="7">
        <v>0</v>
      </c>
      <c r="F138" s="7">
        <v>0</v>
      </c>
      <c r="G138" s="7">
        <v>0</v>
      </c>
      <c r="H138" s="7">
        <v>199737555</v>
      </c>
      <c r="I138" s="7">
        <v>0</v>
      </c>
      <c r="J138" s="7">
        <v>0</v>
      </c>
      <c r="K138" s="7">
        <v>0</v>
      </c>
      <c r="L138" s="7">
        <v>0</v>
      </c>
      <c r="M138" s="7">
        <v>0</v>
      </c>
      <c r="N138" s="7">
        <v>0</v>
      </c>
      <c r="O138" s="69">
        <v>0</v>
      </c>
      <c r="P138" s="7">
        <v>0</v>
      </c>
      <c r="Q138" s="7">
        <v>0</v>
      </c>
      <c r="R138" s="7">
        <v>199737555</v>
      </c>
      <c r="S138" s="7" t="s">
        <v>46</v>
      </c>
    </row>
    <row r="139" spans="1:19" x14ac:dyDescent="0.25">
      <c r="A139" s="5" t="s">
        <v>686</v>
      </c>
      <c r="B139" s="5" t="s">
        <v>687</v>
      </c>
      <c r="C139" s="6">
        <v>67396374</v>
      </c>
      <c r="D139" s="7">
        <v>0</v>
      </c>
      <c r="E139" s="7">
        <v>0</v>
      </c>
      <c r="F139" s="7">
        <v>0</v>
      </c>
      <c r="G139" s="7">
        <v>0</v>
      </c>
      <c r="H139" s="7">
        <v>67396374</v>
      </c>
      <c r="I139" s="7">
        <v>0</v>
      </c>
      <c r="J139" s="7">
        <v>0</v>
      </c>
      <c r="K139" s="7">
        <v>0</v>
      </c>
      <c r="L139" s="7">
        <v>-6925403.3600000003</v>
      </c>
      <c r="M139" s="7">
        <v>6925403.3600000003</v>
      </c>
      <c r="N139" s="7">
        <v>0</v>
      </c>
      <c r="O139" s="69">
        <v>6925403.3600000003</v>
      </c>
      <c r="P139" s="7">
        <v>1432000</v>
      </c>
      <c r="Q139" s="7">
        <v>5493403.3600000003</v>
      </c>
      <c r="R139" s="7">
        <v>67396374</v>
      </c>
      <c r="S139" s="7" t="s">
        <v>46</v>
      </c>
    </row>
    <row r="140" spans="1:19" x14ac:dyDescent="0.25">
      <c r="A140" s="5" t="s">
        <v>688</v>
      </c>
      <c r="B140" s="5" t="s">
        <v>689</v>
      </c>
      <c r="C140" s="6">
        <v>79605427</v>
      </c>
      <c r="D140" s="7">
        <v>20000000</v>
      </c>
      <c r="E140" s="7">
        <v>0</v>
      </c>
      <c r="F140" s="7">
        <v>0</v>
      </c>
      <c r="G140" s="7">
        <v>0</v>
      </c>
      <c r="H140" s="7">
        <v>99605427</v>
      </c>
      <c r="I140" s="7">
        <v>0</v>
      </c>
      <c r="J140" s="7">
        <v>0</v>
      </c>
      <c r="K140" s="7">
        <v>20000000</v>
      </c>
      <c r="L140" s="7">
        <v>15725000</v>
      </c>
      <c r="M140" s="7">
        <v>4275000</v>
      </c>
      <c r="N140" s="7">
        <v>0</v>
      </c>
      <c r="O140" s="69">
        <v>4275000</v>
      </c>
      <c r="P140" s="7">
        <v>2137500</v>
      </c>
      <c r="Q140" s="7">
        <v>2137500</v>
      </c>
      <c r="R140" s="7">
        <v>79605427</v>
      </c>
      <c r="S140" s="7" t="s">
        <v>46</v>
      </c>
    </row>
    <row r="141" spans="1:19" x14ac:dyDescent="0.25">
      <c r="A141" s="5" t="s">
        <v>690</v>
      </c>
      <c r="B141" s="5" t="s">
        <v>691</v>
      </c>
      <c r="C141" s="6">
        <v>149527861.38</v>
      </c>
      <c r="D141" s="7">
        <v>0</v>
      </c>
      <c r="E141" s="7">
        <v>0</v>
      </c>
      <c r="F141" s="7">
        <v>0</v>
      </c>
      <c r="G141" s="7">
        <v>0</v>
      </c>
      <c r="H141" s="7">
        <v>149527861.38</v>
      </c>
      <c r="I141" s="7">
        <v>0</v>
      </c>
      <c r="J141" s="7">
        <v>0</v>
      </c>
      <c r="K141" s="7">
        <v>0</v>
      </c>
      <c r="L141" s="7">
        <v>-57143986.969999999</v>
      </c>
      <c r="M141" s="7">
        <v>57143986.969999999</v>
      </c>
      <c r="N141" s="7">
        <v>0</v>
      </c>
      <c r="O141" s="69">
        <v>57143986.969999999</v>
      </c>
      <c r="P141" s="7">
        <v>12706700</v>
      </c>
      <c r="Q141" s="7">
        <v>44437286.969999999</v>
      </c>
      <c r="R141" s="7">
        <v>149527861.38</v>
      </c>
      <c r="S141" s="7" t="s">
        <v>46</v>
      </c>
    </row>
    <row r="142" spans="1:19" x14ac:dyDescent="0.25">
      <c r="A142" s="5" t="s">
        <v>692</v>
      </c>
      <c r="B142" s="5" t="s">
        <v>693</v>
      </c>
      <c r="C142" s="6">
        <v>156877275.22999999</v>
      </c>
      <c r="D142" s="7">
        <v>0</v>
      </c>
      <c r="E142" s="7">
        <v>0</v>
      </c>
      <c r="F142" s="7">
        <v>0</v>
      </c>
      <c r="G142" s="7">
        <v>0</v>
      </c>
      <c r="H142" s="7">
        <v>156877275.22999999</v>
      </c>
      <c r="I142" s="7">
        <v>0</v>
      </c>
      <c r="J142" s="7">
        <v>0</v>
      </c>
      <c r="K142" s="7">
        <v>0</v>
      </c>
      <c r="L142" s="7">
        <v>0</v>
      </c>
      <c r="M142" s="7">
        <v>0</v>
      </c>
      <c r="N142" s="7">
        <v>0</v>
      </c>
      <c r="O142" s="69">
        <v>0</v>
      </c>
      <c r="P142" s="7">
        <v>-16759490</v>
      </c>
      <c r="Q142" s="7">
        <v>16759490</v>
      </c>
      <c r="R142" s="7">
        <v>156877275.22999999</v>
      </c>
      <c r="S142" s="7" t="s">
        <v>46</v>
      </c>
    </row>
    <row r="143" spans="1:19" x14ac:dyDescent="0.25">
      <c r="A143" s="5" t="s">
        <v>694</v>
      </c>
      <c r="B143" s="5" t="s">
        <v>695</v>
      </c>
      <c r="C143" s="6">
        <v>11010000</v>
      </c>
      <c r="D143" s="7">
        <v>0</v>
      </c>
      <c r="E143" s="7">
        <v>0</v>
      </c>
      <c r="F143" s="7">
        <v>0</v>
      </c>
      <c r="G143" s="7">
        <v>0</v>
      </c>
      <c r="H143" s="7">
        <v>11010000</v>
      </c>
      <c r="I143" s="7">
        <v>0</v>
      </c>
      <c r="J143" s="7">
        <v>0</v>
      </c>
      <c r="K143" s="7">
        <v>0</v>
      </c>
      <c r="L143" s="7">
        <v>-300000</v>
      </c>
      <c r="M143" s="7">
        <v>300000</v>
      </c>
      <c r="N143" s="7">
        <v>0</v>
      </c>
      <c r="O143" s="69">
        <v>300000</v>
      </c>
      <c r="P143" s="7">
        <v>0</v>
      </c>
      <c r="Q143" s="7">
        <v>300000</v>
      </c>
      <c r="R143" s="7">
        <v>11010000</v>
      </c>
      <c r="S143" s="7" t="s">
        <v>46</v>
      </c>
    </row>
    <row r="144" spans="1:19" x14ac:dyDescent="0.25">
      <c r="A144" s="5" t="s">
        <v>696</v>
      </c>
      <c r="B144" s="5" t="s">
        <v>697</v>
      </c>
      <c r="C144" s="6">
        <v>162391000</v>
      </c>
      <c r="D144" s="7">
        <v>0</v>
      </c>
      <c r="E144" s="7">
        <v>0</v>
      </c>
      <c r="F144" s="7">
        <v>0</v>
      </c>
      <c r="G144" s="7">
        <v>0</v>
      </c>
      <c r="H144" s="7">
        <v>162391000</v>
      </c>
      <c r="I144" s="7">
        <v>0</v>
      </c>
      <c r="J144" s="7">
        <v>0</v>
      </c>
      <c r="K144" s="7">
        <v>0</v>
      </c>
      <c r="L144" s="7">
        <v>-61807000</v>
      </c>
      <c r="M144" s="7">
        <v>61807000</v>
      </c>
      <c r="N144" s="7">
        <v>15105000</v>
      </c>
      <c r="O144" s="69">
        <v>46702000</v>
      </c>
      <c r="P144" s="7">
        <v>-4398700</v>
      </c>
      <c r="Q144" s="7">
        <v>51100700</v>
      </c>
      <c r="R144" s="7">
        <v>162391000</v>
      </c>
      <c r="S144" s="7" t="s">
        <v>46</v>
      </c>
    </row>
    <row r="145" spans="1:19" x14ac:dyDescent="0.25">
      <c r="A145" s="5" t="s">
        <v>698</v>
      </c>
      <c r="B145" s="5" t="s">
        <v>699</v>
      </c>
      <c r="C145" s="6">
        <v>52665458.090000004</v>
      </c>
      <c r="D145" s="7">
        <v>0</v>
      </c>
      <c r="E145" s="7">
        <v>0</v>
      </c>
      <c r="F145" s="7">
        <v>0</v>
      </c>
      <c r="G145" s="7">
        <v>0</v>
      </c>
      <c r="H145" s="7">
        <v>52665458.090000004</v>
      </c>
      <c r="I145" s="7">
        <v>0</v>
      </c>
      <c r="J145" s="7">
        <v>0</v>
      </c>
      <c r="K145" s="7">
        <v>0</v>
      </c>
      <c r="L145" s="7">
        <v>0</v>
      </c>
      <c r="M145" s="7">
        <v>0</v>
      </c>
      <c r="N145" s="7">
        <v>0</v>
      </c>
      <c r="O145" s="69">
        <v>0</v>
      </c>
      <c r="P145" s="7">
        <v>0</v>
      </c>
      <c r="Q145" s="7">
        <v>0</v>
      </c>
      <c r="R145" s="7">
        <v>52665458.090000004</v>
      </c>
      <c r="S145" s="7" t="s">
        <v>46</v>
      </c>
    </row>
    <row r="146" spans="1:19" x14ac:dyDescent="0.25">
      <c r="A146" s="5" t="s">
        <v>700</v>
      </c>
      <c r="B146" s="5" t="s">
        <v>701</v>
      </c>
      <c r="C146" s="6">
        <v>780689634.76999998</v>
      </c>
      <c r="D146" s="7">
        <v>0</v>
      </c>
      <c r="E146" s="7">
        <v>0</v>
      </c>
      <c r="F146" s="7">
        <v>0</v>
      </c>
      <c r="G146" s="7">
        <v>0</v>
      </c>
      <c r="H146" s="7">
        <v>780689634.76999998</v>
      </c>
      <c r="I146" s="7">
        <v>0</v>
      </c>
      <c r="J146" s="7">
        <v>0</v>
      </c>
      <c r="K146" s="7">
        <v>0</v>
      </c>
      <c r="L146" s="7">
        <v>0</v>
      </c>
      <c r="M146" s="7">
        <v>0</v>
      </c>
      <c r="N146" s="7">
        <v>0</v>
      </c>
      <c r="O146" s="69">
        <v>0</v>
      </c>
      <c r="P146" s="7">
        <v>-320716909.99000001</v>
      </c>
      <c r="Q146" s="7">
        <v>320716909.99000001</v>
      </c>
      <c r="R146" s="7">
        <v>780689634.76999998</v>
      </c>
      <c r="S146" s="7" t="s">
        <v>46</v>
      </c>
    </row>
    <row r="147" spans="1:19" x14ac:dyDescent="0.25">
      <c r="A147" s="5" t="s">
        <v>702</v>
      </c>
      <c r="B147" s="5" t="s">
        <v>703</v>
      </c>
      <c r="C147" s="6">
        <v>36020683</v>
      </c>
      <c r="D147" s="7">
        <v>0</v>
      </c>
      <c r="E147" s="7">
        <v>0</v>
      </c>
      <c r="F147" s="7">
        <v>0</v>
      </c>
      <c r="G147" s="7">
        <v>0</v>
      </c>
      <c r="H147" s="7">
        <v>36020683</v>
      </c>
      <c r="I147" s="7">
        <v>0</v>
      </c>
      <c r="J147" s="7">
        <v>0</v>
      </c>
      <c r="K147" s="7">
        <v>0</v>
      </c>
      <c r="L147" s="7">
        <v>0</v>
      </c>
      <c r="M147" s="7">
        <v>0</v>
      </c>
      <c r="N147" s="7">
        <v>0</v>
      </c>
      <c r="O147" s="69">
        <v>0</v>
      </c>
      <c r="P147" s="7">
        <v>0</v>
      </c>
      <c r="Q147" s="7">
        <v>0</v>
      </c>
      <c r="R147" s="7">
        <v>36020683</v>
      </c>
      <c r="S147" s="7" t="s">
        <v>46</v>
      </c>
    </row>
    <row r="148" spans="1:19" x14ac:dyDescent="0.25">
      <c r="A148" s="5" t="s">
        <v>704</v>
      </c>
      <c r="B148" s="5" t="s">
        <v>705</v>
      </c>
      <c r="C148" s="6">
        <v>18814732</v>
      </c>
      <c r="D148" s="7">
        <v>0</v>
      </c>
      <c r="E148" s="7">
        <v>0</v>
      </c>
      <c r="F148" s="7">
        <v>0</v>
      </c>
      <c r="G148" s="7">
        <v>0</v>
      </c>
      <c r="H148" s="7">
        <v>18814732</v>
      </c>
      <c r="I148" s="7">
        <v>0</v>
      </c>
      <c r="J148" s="7">
        <v>0</v>
      </c>
      <c r="K148" s="7">
        <v>0</v>
      </c>
      <c r="L148" s="7">
        <v>0</v>
      </c>
      <c r="M148" s="7">
        <v>0</v>
      </c>
      <c r="N148" s="7">
        <v>0</v>
      </c>
      <c r="O148" s="69">
        <v>0</v>
      </c>
      <c r="P148" s="7">
        <v>0</v>
      </c>
      <c r="Q148" s="7">
        <v>0</v>
      </c>
      <c r="R148" s="7">
        <v>18814732</v>
      </c>
      <c r="S148" s="7" t="s">
        <v>46</v>
      </c>
    </row>
    <row r="149" spans="1:19" x14ac:dyDescent="0.25">
      <c r="A149" s="5" t="s">
        <v>706</v>
      </c>
      <c r="B149" s="5" t="s">
        <v>707</v>
      </c>
      <c r="C149" s="6">
        <v>818424559</v>
      </c>
      <c r="D149" s="7">
        <v>0</v>
      </c>
      <c r="E149" s="7">
        <v>0</v>
      </c>
      <c r="F149" s="7">
        <v>0</v>
      </c>
      <c r="G149" s="7">
        <v>0</v>
      </c>
      <c r="H149" s="7">
        <v>818424559</v>
      </c>
      <c r="I149" s="7">
        <v>0</v>
      </c>
      <c r="J149" s="7">
        <v>0</v>
      </c>
      <c r="K149" s="7">
        <v>0</v>
      </c>
      <c r="L149" s="7">
        <v>0</v>
      </c>
      <c r="M149" s="7">
        <v>0</v>
      </c>
      <c r="N149" s="7">
        <v>-43682900</v>
      </c>
      <c r="O149" s="69">
        <v>43682900</v>
      </c>
      <c r="P149" s="7">
        <v>1962900</v>
      </c>
      <c r="Q149" s="7">
        <v>41720000</v>
      </c>
      <c r="R149" s="7">
        <v>818424559</v>
      </c>
      <c r="S149" s="7" t="s">
        <v>46</v>
      </c>
    </row>
    <row r="150" spans="1:19" x14ac:dyDescent="0.25">
      <c r="A150" s="5" t="s">
        <v>708</v>
      </c>
      <c r="B150" s="5" t="s">
        <v>709</v>
      </c>
      <c r="C150" s="6">
        <v>83566660</v>
      </c>
      <c r="D150" s="7">
        <v>0</v>
      </c>
      <c r="E150" s="7">
        <v>0</v>
      </c>
      <c r="F150" s="7">
        <v>0</v>
      </c>
      <c r="G150" s="7">
        <v>0</v>
      </c>
      <c r="H150" s="7">
        <v>83566660</v>
      </c>
      <c r="I150" s="7">
        <v>0</v>
      </c>
      <c r="J150" s="7">
        <v>0</v>
      </c>
      <c r="K150" s="7">
        <v>0</v>
      </c>
      <c r="L150" s="7">
        <v>0</v>
      </c>
      <c r="M150" s="7">
        <v>0</v>
      </c>
      <c r="N150" s="7">
        <v>0</v>
      </c>
      <c r="O150" s="69">
        <v>0</v>
      </c>
      <c r="P150" s="7">
        <v>0</v>
      </c>
      <c r="Q150" s="7">
        <v>0</v>
      </c>
      <c r="R150" s="7">
        <v>83566660</v>
      </c>
      <c r="S150" s="7" t="s">
        <v>46</v>
      </c>
    </row>
    <row r="151" spans="1:19" x14ac:dyDescent="0.25">
      <c r="A151" s="5" t="s">
        <v>710</v>
      </c>
      <c r="B151" s="5" t="s">
        <v>711</v>
      </c>
      <c r="C151" s="6">
        <v>1452958333</v>
      </c>
      <c r="D151" s="7">
        <v>0</v>
      </c>
      <c r="E151" s="7">
        <v>0</v>
      </c>
      <c r="F151" s="7">
        <v>0</v>
      </c>
      <c r="G151" s="7">
        <v>0</v>
      </c>
      <c r="H151" s="7">
        <v>1452958333</v>
      </c>
      <c r="I151" s="7">
        <v>0</v>
      </c>
      <c r="J151" s="7">
        <v>0</v>
      </c>
      <c r="K151" s="7">
        <v>0</v>
      </c>
      <c r="L151" s="7">
        <v>-384525234.30000001</v>
      </c>
      <c r="M151" s="7">
        <v>384525234.30000001</v>
      </c>
      <c r="N151" s="7">
        <v>0</v>
      </c>
      <c r="O151" s="69">
        <v>384525234.30000001</v>
      </c>
      <c r="P151" s="7">
        <v>45131106.229999997</v>
      </c>
      <c r="Q151" s="7">
        <v>339394128.06999999</v>
      </c>
      <c r="R151" s="7">
        <v>1452958333</v>
      </c>
      <c r="S151" s="7" t="s">
        <v>46</v>
      </c>
    </row>
    <row r="152" spans="1:19" x14ac:dyDescent="0.25">
      <c r="A152" s="5" t="s">
        <v>712</v>
      </c>
      <c r="B152" s="5" t="s">
        <v>713</v>
      </c>
      <c r="C152" s="6">
        <v>45620000</v>
      </c>
      <c r="D152" s="7">
        <v>0</v>
      </c>
      <c r="E152" s="7">
        <v>0</v>
      </c>
      <c r="F152" s="7">
        <v>0</v>
      </c>
      <c r="G152" s="7">
        <v>0</v>
      </c>
      <c r="H152" s="7">
        <v>45620000</v>
      </c>
      <c r="I152" s="7">
        <v>0</v>
      </c>
      <c r="J152" s="7">
        <v>0</v>
      </c>
      <c r="K152" s="7">
        <v>0</v>
      </c>
      <c r="L152" s="7">
        <v>-18000000</v>
      </c>
      <c r="M152" s="7">
        <v>18000000</v>
      </c>
      <c r="N152" s="7">
        <v>0</v>
      </c>
      <c r="O152" s="69">
        <v>18000000</v>
      </c>
      <c r="P152" s="7">
        <v>0</v>
      </c>
      <c r="Q152" s="7">
        <v>18000000</v>
      </c>
      <c r="R152" s="7">
        <v>45620000</v>
      </c>
      <c r="S152" s="7" t="s">
        <v>46</v>
      </c>
    </row>
    <row r="153" spans="1:19" x14ac:dyDescent="0.25">
      <c r="A153" s="5" t="s">
        <v>714</v>
      </c>
      <c r="B153" s="5" t="s">
        <v>715</v>
      </c>
      <c r="C153" s="6">
        <v>61337858</v>
      </c>
      <c r="D153" s="7">
        <v>0</v>
      </c>
      <c r="E153" s="7">
        <v>0</v>
      </c>
      <c r="F153" s="7">
        <v>0</v>
      </c>
      <c r="G153" s="7">
        <v>0</v>
      </c>
      <c r="H153" s="7">
        <v>61337858</v>
      </c>
      <c r="I153" s="7">
        <v>0</v>
      </c>
      <c r="J153" s="7">
        <v>0</v>
      </c>
      <c r="K153" s="7">
        <v>0</v>
      </c>
      <c r="L153" s="7">
        <v>-27348574</v>
      </c>
      <c r="M153" s="7">
        <v>27348574</v>
      </c>
      <c r="N153" s="7">
        <v>3360000</v>
      </c>
      <c r="O153" s="69">
        <v>23988574</v>
      </c>
      <c r="P153" s="7">
        <v>15726299</v>
      </c>
      <c r="Q153" s="7">
        <v>8262275</v>
      </c>
      <c r="R153" s="7">
        <v>61337858</v>
      </c>
      <c r="S153" s="7" t="s">
        <v>46</v>
      </c>
    </row>
    <row r="154" spans="1:19" x14ac:dyDescent="0.25">
      <c r="A154" s="5" t="s">
        <v>716</v>
      </c>
      <c r="B154" s="5" t="s">
        <v>717</v>
      </c>
      <c r="C154" s="6">
        <v>250000000</v>
      </c>
      <c r="D154" s="7">
        <v>0</v>
      </c>
      <c r="E154" s="7">
        <v>0</v>
      </c>
      <c r="F154" s="7">
        <v>0</v>
      </c>
      <c r="G154" s="7">
        <v>0</v>
      </c>
      <c r="H154" s="7">
        <v>250000000</v>
      </c>
      <c r="I154" s="7">
        <v>0</v>
      </c>
      <c r="J154" s="7">
        <v>0</v>
      </c>
      <c r="K154" s="7">
        <v>0</v>
      </c>
      <c r="L154" s="7">
        <v>0</v>
      </c>
      <c r="M154" s="7">
        <v>0</v>
      </c>
      <c r="N154" s="7">
        <v>0</v>
      </c>
      <c r="O154" s="69">
        <v>0</v>
      </c>
      <c r="P154" s="7">
        <v>0</v>
      </c>
      <c r="Q154" s="7">
        <v>0</v>
      </c>
      <c r="R154" s="7">
        <v>250000000</v>
      </c>
      <c r="S154" s="7" t="s">
        <v>46</v>
      </c>
    </row>
    <row r="155" spans="1:19" x14ac:dyDescent="0.25">
      <c r="A155" s="5" t="s">
        <v>718</v>
      </c>
      <c r="B155" s="5" t="s">
        <v>719</v>
      </c>
      <c r="C155" s="6">
        <v>12324548.4</v>
      </c>
      <c r="D155" s="7">
        <v>0</v>
      </c>
      <c r="E155" s="7">
        <v>0</v>
      </c>
      <c r="F155" s="7">
        <v>0</v>
      </c>
      <c r="G155" s="7">
        <v>0</v>
      </c>
      <c r="H155" s="7">
        <v>12324548.4</v>
      </c>
      <c r="I155" s="7">
        <v>0</v>
      </c>
      <c r="J155" s="7">
        <v>0</v>
      </c>
      <c r="K155" s="7">
        <v>0</v>
      </c>
      <c r="L155" s="7">
        <v>0</v>
      </c>
      <c r="M155" s="7">
        <v>0</v>
      </c>
      <c r="N155" s="7">
        <v>0</v>
      </c>
      <c r="O155" s="69">
        <v>0</v>
      </c>
      <c r="P155" s="7">
        <v>-6772622.4000000004</v>
      </c>
      <c r="Q155" s="7">
        <v>6772622.4000000004</v>
      </c>
      <c r="R155" s="7">
        <v>12324548.4</v>
      </c>
      <c r="S155" s="7" t="s">
        <v>46</v>
      </c>
    </row>
    <row r="156" spans="1:19" x14ac:dyDescent="0.25">
      <c r="A156" s="5" t="s">
        <v>720</v>
      </c>
      <c r="B156" s="5" t="s">
        <v>721</v>
      </c>
      <c r="C156" s="6">
        <v>3860500</v>
      </c>
      <c r="D156" s="7">
        <v>0</v>
      </c>
      <c r="E156" s="7">
        <v>0</v>
      </c>
      <c r="F156" s="7">
        <v>0</v>
      </c>
      <c r="G156" s="7">
        <v>0</v>
      </c>
      <c r="H156" s="7">
        <v>3860500</v>
      </c>
      <c r="I156" s="7">
        <v>0</v>
      </c>
      <c r="J156" s="7">
        <v>0</v>
      </c>
      <c r="K156" s="7">
        <v>0</v>
      </c>
      <c r="L156" s="7">
        <v>0</v>
      </c>
      <c r="M156" s="7">
        <v>0</v>
      </c>
      <c r="N156" s="7">
        <v>0</v>
      </c>
      <c r="O156" s="69">
        <v>0</v>
      </c>
      <c r="P156" s="7">
        <v>-1010000</v>
      </c>
      <c r="Q156" s="7">
        <v>1010000</v>
      </c>
      <c r="R156" s="7">
        <v>3860500</v>
      </c>
      <c r="S156" s="7" t="s">
        <v>46</v>
      </c>
    </row>
    <row r="157" spans="1:19" x14ac:dyDescent="0.25">
      <c r="A157" s="5" t="s">
        <v>722</v>
      </c>
      <c r="B157" s="5" t="s">
        <v>389</v>
      </c>
      <c r="C157" s="6">
        <v>110235377.12</v>
      </c>
      <c r="D157" s="7">
        <v>0</v>
      </c>
      <c r="E157" s="7">
        <v>0</v>
      </c>
      <c r="F157" s="7">
        <v>0</v>
      </c>
      <c r="G157" s="7">
        <v>0</v>
      </c>
      <c r="H157" s="7">
        <v>110235377.12</v>
      </c>
      <c r="I157" s="7">
        <v>0</v>
      </c>
      <c r="J157" s="7">
        <v>0</v>
      </c>
      <c r="K157" s="7">
        <v>9857742.7400000002</v>
      </c>
      <c r="L157" s="7">
        <v>-8920906.8300000001</v>
      </c>
      <c r="M157" s="7">
        <v>18778649.57</v>
      </c>
      <c r="N157" s="7">
        <v>4094296.64</v>
      </c>
      <c r="O157" s="69">
        <v>14684352.93</v>
      </c>
      <c r="P157" s="7">
        <v>108120</v>
      </c>
      <c r="Q157" s="7">
        <v>14576232.93</v>
      </c>
      <c r="R157" s="7">
        <v>100377634.38</v>
      </c>
      <c r="S157" s="7" t="s">
        <v>27</v>
      </c>
    </row>
    <row r="158" spans="1:19" x14ac:dyDescent="0.25">
      <c r="A158" s="5" t="s">
        <v>723</v>
      </c>
      <c r="B158" s="5" t="s">
        <v>399</v>
      </c>
      <c r="C158" s="6">
        <v>30000000</v>
      </c>
      <c r="D158" s="7">
        <v>0</v>
      </c>
      <c r="E158" s="7">
        <v>0</v>
      </c>
      <c r="F158" s="7">
        <v>0</v>
      </c>
      <c r="G158" s="7">
        <v>0</v>
      </c>
      <c r="H158" s="7">
        <v>30000000</v>
      </c>
      <c r="I158" s="7">
        <v>0</v>
      </c>
      <c r="J158" s="7">
        <v>0</v>
      </c>
      <c r="K158" s="7">
        <v>9821702.7400000002</v>
      </c>
      <c r="L158" s="7">
        <v>0</v>
      </c>
      <c r="M158" s="7">
        <v>9821702.7400000002</v>
      </c>
      <c r="N158" s="7">
        <v>4013856.66</v>
      </c>
      <c r="O158" s="69">
        <v>5807846.0800000001</v>
      </c>
      <c r="P158" s="7">
        <v>0</v>
      </c>
      <c r="Q158" s="7">
        <v>5807846.0800000001</v>
      </c>
      <c r="R158" s="7">
        <v>20178297.260000002</v>
      </c>
      <c r="S158" s="7" t="s">
        <v>46</v>
      </c>
    </row>
    <row r="159" spans="1:19" x14ac:dyDescent="0.25">
      <c r="A159" s="5" t="s">
        <v>724</v>
      </c>
      <c r="B159" s="5" t="s">
        <v>403</v>
      </c>
      <c r="C159" s="6">
        <v>10706501.42</v>
      </c>
      <c r="D159" s="7">
        <v>0</v>
      </c>
      <c r="E159" s="7">
        <v>0</v>
      </c>
      <c r="F159" s="7">
        <v>0</v>
      </c>
      <c r="G159" s="7">
        <v>0</v>
      </c>
      <c r="H159" s="7">
        <v>10706501.42</v>
      </c>
      <c r="I159" s="7">
        <v>0</v>
      </c>
      <c r="J159" s="7">
        <v>0</v>
      </c>
      <c r="K159" s="7">
        <v>0</v>
      </c>
      <c r="L159" s="7">
        <v>-1637998.7</v>
      </c>
      <c r="M159" s="7">
        <v>1637998.7</v>
      </c>
      <c r="N159" s="7">
        <v>8400</v>
      </c>
      <c r="O159" s="69">
        <v>1629598.7</v>
      </c>
      <c r="P159" s="7">
        <v>0</v>
      </c>
      <c r="Q159" s="7">
        <v>1629598.7</v>
      </c>
      <c r="R159" s="7">
        <v>10706501.42</v>
      </c>
      <c r="S159" s="7" t="s">
        <v>46</v>
      </c>
    </row>
    <row r="160" spans="1:19" x14ac:dyDescent="0.25">
      <c r="A160" s="5" t="s">
        <v>725</v>
      </c>
      <c r="B160" s="5" t="s">
        <v>407</v>
      </c>
      <c r="C160" s="6">
        <v>3995532.52</v>
      </c>
      <c r="D160" s="7">
        <v>0</v>
      </c>
      <c r="E160" s="7">
        <v>0</v>
      </c>
      <c r="F160" s="7">
        <v>0</v>
      </c>
      <c r="G160" s="7">
        <v>0</v>
      </c>
      <c r="H160" s="7">
        <v>3995532.52</v>
      </c>
      <c r="I160" s="7">
        <v>0</v>
      </c>
      <c r="J160" s="7">
        <v>0</v>
      </c>
      <c r="K160" s="7">
        <v>0</v>
      </c>
      <c r="L160" s="7">
        <v>0</v>
      </c>
      <c r="M160" s="7">
        <v>0</v>
      </c>
      <c r="N160" s="7">
        <v>0</v>
      </c>
      <c r="O160" s="69">
        <v>0</v>
      </c>
      <c r="P160" s="7">
        <v>0</v>
      </c>
      <c r="Q160" s="7">
        <v>0</v>
      </c>
      <c r="R160" s="7">
        <v>3995532.52</v>
      </c>
      <c r="S160" s="7" t="s">
        <v>46</v>
      </c>
    </row>
    <row r="161" spans="1:19" x14ac:dyDescent="0.25">
      <c r="A161" s="5" t="s">
        <v>726</v>
      </c>
      <c r="B161" s="5" t="s">
        <v>411</v>
      </c>
      <c r="C161" s="6">
        <v>23182462.5</v>
      </c>
      <c r="D161" s="7">
        <v>0</v>
      </c>
      <c r="E161" s="7">
        <v>0</v>
      </c>
      <c r="F161" s="7">
        <v>0</v>
      </c>
      <c r="G161" s="7">
        <v>0</v>
      </c>
      <c r="H161" s="7">
        <v>23182462.5</v>
      </c>
      <c r="I161" s="7">
        <v>0</v>
      </c>
      <c r="J161" s="7">
        <v>0</v>
      </c>
      <c r="K161" s="7">
        <v>0</v>
      </c>
      <c r="L161" s="7">
        <v>-3775780.13</v>
      </c>
      <c r="M161" s="7">
        <v>3775780.13</v>
      </c>
      <c r="N161" s="7">
        <v>72039.98</v>
      </c>
      <c r="O161" s="69">
        <v>3703740.15</v>
      </c>
      <c r="P161" s="7">
        <v>0</v>
      </c>
      <c r="Q161" s="7">
        <v>3703740.15</v>
      </c>
      <c r="R161" s="7">
        <v>23182462.5</v>
      </c>
      <c r="S161" s="7" t="s">
        <v>46</v>
      </c>
    </row>
    <row r="162" spans="1:19" x14ac:dyDescent="0.25">
      <c r="A162" s="5" t="s">
        <v>727</v>
      </c>
      <c r="B162" s="5" t="s">
        <v>415</v>
      </c>
      <c r="C162" s="6">
        <v>4114954.03</v>
      </c>
      <c r="D162" s="7">
        <v>0</v>
      </c>
      <c r="E162" s="7">
        <v>0</v>
      </c>
      <c r="F162" s="7">
        <v>0</v>
      </c>
      <c r="G162" s="7">
        <v>0</v>
      </c>
      <c r="H162" s="7">
        <v>4114954.03</v>
      </c>
      <c r="I162" s="7">
        <v>0</v>
      </c>
      <c r="J162" s="7">
        <v>0</v>
      </c>
      <c r="K162" s="7">
        <v>0</v>
      </c>
      <c r="L162" s="7">
        <v>0</v>
      </c>
      <c r="M162" s="7">
        <v>0</v>
      </c>
      <c r="N162" s="7">
        <v>0</v>
      </c>
      <c r="O162" s="69">
        <v>0</v>
      </c>
      <c r="P162" s="7">
        <v>0</v>
      </c>
      <c r="Q162" s="7">
        <v>0</v>
      </c>
      <c r="R162" s="7">
        <v>4114954.03</v>
      </c>
      <c r="S162" s="7" t="s">
        <v>46</v>
      </c>
    </row>
    <row r="163" spans="1:19" x14ac:dyDescent="0.25">
      <c r="A163" s="5" t="s">
        <v>728</v>
      </c>
      <c r="B163" s="5" t="s">
        <v>419</v>
      </c>
      <c r="C163" s="6">
        <v>14492362.859999999</v>
      </c>
      <c r="D163" s="7">
        <v>0</v>
      </c>
      <c r="E163" s="7">
        <v>0</v>
      </c>
      <c r="F163" s="7">
        <v>0</v>
      </c>
      <c r="G163" s="7">
        <v>0</v>
      </c>
      <c r="H163" s="7">
        <v>14492362.859999999</v>
      </c>
      <c r="I163" s="7">
        <v>0</v>
      </c>
      <c r="J163" s="7">
        <v>0</v>
      </c>
      <c r="K163" s="7">
        <v>0</v>
      </c>
      <c r="L163" s="7">
        <v>-3435048</v>
      </c>
      <c r="M163" s="7">
        <v>3435048</v>
      </c>
      <c r="N163" s="7">
        <v>0</v>
      </c>
      <c r="O163" s="69">
        <v>3435048</v>
      </c>
      <c r="P163" s="7">
        <v>0</v>
      </c>
      <c r="Q163" s="7">
        <v>3435048</v>
      </c>
      <c r="R163" s="7">
        <v>14492362.859999999</v>
      </c>
      <c r="S163" s="7" t="s">
        <v>46</v>
      </c>
    </row>
    <row r="164" spans="1:19" x14ac:dyDescent="0.25">
      <c r="A164" s="5" t="s">
        <v>729</v>
      </c>
      <c r="B164" s="5" t="s">
        <v>423</v>
      </c>
      <c r="C164" s="6">
        <v>7435539.4000000004</v>
      </c>
      <c r="D164" s="7">
        <v>0</v>
      </c>
      <c r="E164" s="7">
        <v>0</v>
      </c>
      <c r="F164" s="7">
        <v>0</v>
      </c>
      <c r="G164" s="7">
        <v>0</v>
      </c>
      <c r="H164" s="7">
        <v>7435539.4000000004</v>
      </c>
      <c r="I164" s="7">
        <v>0</v>
      </c>
      <c r="J164" s="7">
        <v>0</v>
      </c>
      <c r="K164" s="7">
        <v>0</v>
      </c>
      <c r="L164" s="7">
        <v>0</v>
      </c>
      <c r="M164" s="7">
        <v>0</v>
      </c>
      <c r="N164" s="7">
        <v>0</v>
      </c>
      <c r="O164" s="69">
        <v>0</v>
      </c>
      <c r="P164" s="7">
        <v>0</v>
      </c>
      <c r="Q164" s="7">
        <v>0</v>
      </c>
      <c r="R164" s="7">
        <v>7435539.4000000004</v>
      </c>
      <c r="S164" s="7" t="s">
        <v>46</v>
      </c>
    </row>
    <row r="165" spans="1:19" x14ac:dyDescent="0.25">
      <c r="A165" s="5" t="s">
        <v>730</v>
      </c>
      <c r="B165" s="5" t="s">
        <v>427</v>
      </c>
      <c r="C165" s="6">
        <v>14269717.35</v>
      </c>
      <c r="D165" s="7">
        <v>0</v>
      </c>
      <c r="E165" s="7">
        <v>0</v>
      </c>
      <c r="F165" s="7">
        <v>0</v>
      </c>
      <c r="G165" s="7">
        <v>0</v>
      </c>
      <c r="H165" s="7">
        <v>14269717.35</v>
      </c>
      <c r="I165" s="7">
        <v>0</v>
      </c>
      <c r="J165" s="7">
        <v>0</v>
      </c>
      <c r="K165" s="7">
        <v>36040</v>
      </c>
      <c r="L165" s="7">
        <v>-72080</v>
      </c>
      <c r="M165" s="7">
        <v>108120</v>
      </c>
      <c r="N165" s="7">
        <v>0</v>
      </c>
      <c r="O165" s="69">
        <v>108120</v>
      </c>
      <c r="P165" s="7">
        <v>108120</v>
      </c>
      <c r="Q165" s="7">
        <v>0</v>
      </c>
      <c r="R165" s="7">
        <v>14233677.35</v>
      </c>
      <c r="S165" s="7" t="s">
        <v>46</v>
      </c>
    </row>
    <row r="166" spans="1:19" x14ac:dyDescent="0.25">
      <c r="A166" s="5" t="s">
        <v>731</v>
      </c>
      <c r="B166" s="5" t="s">
        <v>431</v>
      </c>
      <c r="C166" s="6">
        <v>2038307.04</v>
      </c>
      <c r="D166" s="7">
        <v>0</v>
      </c>
      <c r="E166" s="7">
        <v>0</v>
      </c>
      <c r="F166" s="7">
        <v>0</v>
      </c>
      <c r="G166" s="7">
        <v>0</v>
      </c>
      <c r="H166" s="7">
        <v>2038307.04</v>
      </c>
      <c r="I166" s="7">
        <v>0</v>
      </c>
      <c r="J166" s="7">
        <v>0</v>
      </c>
      <c r="K166" s="7">
        <v>0</v>
      </c>
      <c r="L166" s="7">
        <v>0</v>
      </c>
      <c r="M166" s="7">
        <v>0</v>
      </c>
      <c r="N166" s="7">
        <v>0</v>
      </c>
      <c r="O166" s="69">
        <v>0</v>
      </c>
      <c r="P166" s="7">
        <v>0</v>
      </c>
      <c r="Q166" s="7">
        <v>0</v>
      </c>
      <c r="R166" s="7">
        <v>2038307.04</v>
      </c>
      <c r="S166" s="7" t="s">
        <v>46</v>
      </c>
    </row>
    <row r="167" spans="1:19" x14ac:dyDescent="0.25">
      <c r="A167" s="5" t="s">
        <v>732</v>
      </c>
      <c r="B167" s="5" t="s">
        <v>435</v>
      </c>
      <c r="C167" s="6">
        <v>874181624.64999998</v>
      </c>
      <c r="D167" s="7">
        <v>0</v>
      </c>
      <c r="E167" s="7">
        <v>0</v>
      </c>
      <c r="F167" s="7">
        <v>10000</v>
      </c>
      <c r="G167" s="7">
        <v>10000</v>
      </c>
      <c r="H167" s="7">
        <v>874181624.64999998</v>
      </c>
      <c r="I167" s="7">
        <v>0</v>
      </c>
      <c r="J167" s="7">
        <v>0</v>
      </c>
      <c r="K167" s="7">
        <v>128240470.31999999</v>
      </c>
      <c r="L167" s="7">
        <v>0</v>
      </c>
      <c r="M167" s="7">
        <v>128240470.31999999</v>
      </c>
      <c r="N167" s="7">
        <v>-28290854.27</v>
      </c>
      <c r="O167" s="69">
        <v>156531324.59</v>
      </c>
      <c r="P167" s="7">
        <v>20198328.940000001</v>
      </c>
      <c r="Q167" s="7">
        <v>136332995.65000001</v>
      </c>
      <c r="R167" s="7">
        <v>745941154.33000004</v>
      </c>
      <c r="S167" s="7" t="s">
        <v>27</v>
      </c>
    </row>
    <row r="168" spans="1:19" x14ac:dyDescent="0.25">
      <c r="A168" s="5" t="s">
        <v>733</v>
      </c>
      <c r="B168" s="5" t="s">
        <v>151</v>
      </c>
      <c r="C168" s="6">
        <v>101155223.77</v>
      </c>
      <c r="D168" s="7">
        <v>0</v>
      </c>
      <c r="E168" s="7">
        <v>0</v>
      </c>
      <c r="F168" s="7">
        <v>10000</v>
      </c>
      <c r="G168" s="7">
        <v>0</v>
      </c>
      <c r="H168" s="7">
        <v>101165223.77</v>
      </c>
      <c r="I168" s="7">
        <v>0</v>
      </c>
      <c r="J168" s="7">
        <v>0</v>
      </c>
      <c r="K168" s="7">
        <v>10000</v>
      </c>
      <c r="L168" s="7">
        <v>0</v>
      </c>
      <c r="M168" s="7">
        <v>10000</v>
      </c>
      <c r="N168" s="7">
        <v>-13490000</v>
      </c>
      <c r="O168" s="69">
        <v>13500000</v>
      </c>
      <c r="P168" s="7">
        <v>-10000</v>
      </c>
      <c r="Q168" s="7">
        <v>13510000</v>
      </c>
      <c r="R168" s="7">
        <v>101155223.77</v>
      </c>
      <c r="S168" s="7" t="s">
        <v>46</v>
      </c>
    </row>
    <row r="169" spans="1:19" x14ac:dyDescent="0.25">
      <c r="A169" s="5" t="s">
        <v>734</v>
      </c>
      <c r="B169" s="5" t="s">
        <v>159</v>
      </c>
      <c r="C169" s="6">
        <v>111492394</v>
      </c>
      <c r="D169" s="7">
        <v>0</v>
      </c>
      <c r="E169" s="7">
        <v>0</v>
      </c>
      <c r="F169" s="7">
        <v>0</v>
      </c>
      <c r="G169" s="7">
        <v>0</v>
      </c>
      <c r="H169" s="7">
        <v>111492394</v>
      </c>
      <c r="I169" s="7">
        <v>0</v>
      </c>
      <c r="J169" s="7">
        <v>0</v>
      </c>
      <c r="K169" s="7">
        <v>28164132</v>
      </c>
      <c r="L169" s="7">
        <v>0</v>
      </c>
      <c r="M169" s="7">
        <v>28164132</v>
      </c>
      <c r="N169" s="7">
        <v>398348</v>
      </c>
      <c r="O169" s="69">
        <v>27765784</v>
      </c>
      <c r="P169" s="7">
        <v>0</v>
      </c>
      <c r="Q169" s="7">
        <v>27765784</v>
      </c>
      <c r="R169" s="7">
        <v>83328262</v>
      </c>
      <c r="S169" s="7" t="s">
        <v>46</v>
      </c>
    </row>
    <row r="170" spans="1:19" x14ac:dyDescent="0.25">
      <c r="A170" s="5" t="s">
        <v>735</v>
      </c>
      <c r="B170" s="5" t="s">
        <v>164</v>
      </c>
      <c r="C170" s="6">
        <v>167238530</v>
      </c>
      <c r="D170" s="7">
        <v>0</v>
      </c>
      <c r="E170" s="7">
        <v>0</v>
      </c>
      <c r="F170" s="7">
        <v>0</v>
      </c>
      <c r="G170" s="7">
        <v>0</v>
      </c>
      <c r="H170" s="7">
        <v>167238530</v>
      </c>
      <c r="I170" s="7">
        <v>0</v>
      </c>
      <c r="J170" s="7">
        <v>0</v>
      </c>
      <c r="K170" s="7">
        <v>43246177</v>
      </c>
      <c r="L170" s="7">
        <v>0</v>
      </c>
      <c r="M170" s="7">
        <v>43246177</v>
      </c>
      <c r="N170" s="7">
        <v>21541080</v>
      </c>
      <c r="O170" s="69">
        <v>21705097</v>
      </c>
      <c r="P170" s="7">
        <v>0</v>
      </c>
      <c r="Q170" s="7">
        <v>21705097</v>
      </c>
      <c r="R170" s="7">
        <v>123992353</v>
      </c>
      <c r="S170" s="7" t="s">
        <v>46</v>
      </c>
    </row>
    <row r="171" spans="1:19" x14ac:dyDescent="0.25">
      <c r="A171" s="5" t="s">
        <v>736</v>
      </c>
      <c r="B171" s="5" t="s">
        <v>437</v>
      </c>
      <c r="C171" s="6">
        <v>70000000</v>
      </c>
      <c r="D171" s="7">
        <v>0</v>
      </c>
      <c r="E171" s="7">
        <v>0</v>
      </c>
      <c r="F171" s="7">
        <v>0</v>
      </c>
      <c r="G171" s="7">
        <v>0</v>
      </c>
      <c r="H171" s="7">
        <v>70000000</v>
      </c>
      <c r="I171" s="7">
        <v>0</v>
      </c>
      <c r="J171" s="7">
        <v>0</v>
      </c>
      <c r="K171" s="7">
        <v>23103856.620000001</v>
      </c>
      <c r="L171" s="7">
        <v>0</v>
      </c>
      <c r="M171" s="7">
        <v>23103856.620000001</v>
      </c>
      <c r="N171" s="7">
        <v>-960391.88</v>
      </c>
      <c r="O171" s="69">
        <v>24064248.5</v>
      </c>
      <c r="P171" s="7">
        <v>-4903388.01</v>
      </c>
      <c r="Q171" s="7">
        <v>28967636.510000002</v>
      </c>
      <c r="R171" s="7">
        <v>46896143.380000003</v>
      </c>
      <c r="S171" s="7" t="s">
        <v>46</v>
      </c>
    </row>
    <row r="172" spans="1:19" x14ac:dyDescent="0.25">
      <c r="A172" s="5" t="s">
        <v>737</v>
      </c>
      <c r="B172" s="5" t="s">
        <v>441</v>
      </c>
      <c r="C172" s="6">
        <v>70000000</v>
      </c>
      <c r="D172" s="7">
        <v>0</v>
      </c>
      <c r="E172" s="7">
        <v>0</v>
      </c>
      <c r="F172" s="7">
        <v>0</v>
      </c>
      <c r="G172" s="7">
        <v>0</v>
      </c>
      <c r="H172" s="7">
        <v>70000000</v>
      </c>
      <c r="I172" s="7">
        <v>0</v>
      </c>
      <c r="J172" s="7">
        <v>0</v>
      </c>
      <c r="K172" s="7">
        <v>784033.62</v>
      </c>
      <c r="L172" s="7">
        <v>0</v>
      </c>
      <c r="M172" s="7">
        <v>784033.62</v>
      </c>
      <c r="N172" s="7">
        <v>-259032</v>
      </c>
      <c r="O172" s="69">
        <v>1043065.62</v>
      </c>
      <c r="P172" s="7">
        <v>0</v>
      </c>
      <c r="Q172" s="7">
        <v>1043065.62</v>
      </c>
      <c r="R172" s="7">
        <v>69215966.379999995</v>
      </c>
      <c r="S172" s="7" t="s">
        <v>46</v>
      </c>
    </row>
    <row r="173" spans="1:19" x14ac:dyDescent="0.25">
      <c r="A173" s="5" t="s">
        <v>738</v>
      </c>
      <c r="B173" s="5" t="s">
        <v>445</v>
      </c>
      <c r="C173" s="6">
        <v>6457517.6399999997</v>
      </c>
      <c r="D173" s="7">
        <v>0</v>
      </c>
      <c r="E173" s="7">
        <v>0</v>
      </c>
      <c r="F173" s="7">
        <v>0</v>
      </c>
      <c r="G173" s="7">
        <v>0</v>
      </c>
      <c r="H173" s="7">
        <v>6457517.6399999997</v>
      </c>
      <c r="I173" s="7">
        <v>0</v>
      </c>
      <c r="J173" s="7">
        <v>0</v>
      </c>
      <c r="K173" s="7">
        <v>1915966.2</v>
      </c>
      <c r="L173" s="7">
        <v>0</v>
      </c>
      <c r="M173" s="7">
        <v>1915966.2</v>
      </c>
      <c r="N173" s="7">
        <v>0</v>
      </c>
      <c r="O173" s="69">
        <v>1915966.2</v>
      </c>
      <c r="P173" s="7">
        <v>0</v>
      </c>
      <c r="Q173" s="7">
        <v>1915966.2</v>
      </c>
      <c r="R173" s="7">
        <v>4541551.4400000004</v>
      </c>
      <c r="S173" s="7" t="s">
        <v>46</v>
      </c>
    </row>
    <row r="174" spans="1:19" x14ac:dyDescent="0.25">
      <c r="A174" s="5" t="s">
        <v>739</v>
      </c>
      <c r="B174" s="5" t="s">
        <v>449</v>
      </c>
      <c r="C174" s="6">
        <v>7253472.5800000001</v>
      </c>
      <c r="D174" s="7">
        <v>0</v>
      </c>
      <c r="E174" s="7">
        <v>0</v>
      </c>
      <c r="F174" s="7">
        <v>0</v>
      </c>
      <c r="G174" s="7">
        <v>0</v>
      </c>
      <c r="H174" s="7">
        <v>7253472.5800000001</v>
      </c>
      <c r="I174" s="7">
        <v>0</v>
      </c>
      <c r="J174" s="7">
        <v>0</v>
      </c>
      <c r="K174" s="7">
        <v>0</v>
      </c>
      <c r="L174" s="7">
        <v>0</v>
      </c>
      <c r="M174" s="7">
        <v>0</v>
      </c>
      <c r="N174" s="7">
        <v>-1561650</v>
      </c>
      <c r="O174" s="69">
        <v>1561650</v>
      </c>
      <c r="P174" s="7">
        <v>0</v>
      </c>
      <c r="Q174" s="7">
        <v>1561650</v>
      </c>
      <c r="R174" s="7">
        <v>7253472.5800000001</v>
      </c>
      <c r="S174" s="7" t="s">
        <v>46</v>
      </c>
    </row>
    <row r="175" spans="1:19" x14ac:dyDescent="0.25">
      <c r="A175" s="5" t="s">
        <v>740</v>
      </c>
      <c r="B175" s="5" t="s">
        <v>453</v>
      </c>
      <c r="C175" s="6">
        <v>27367522.77</v>
      </c>
      <c r="D175" s="7">
        <v>0</v>
      </c>
      <c r="E175" s="7">
        <v>0</v>
      </c>
      <c r="F175" s="7">
        <v>0</v>
      </c>
      <c r="G175" s="7">
        <v>0</v>
      </c>
      <c r="H175" s="7">
        <v>27367522.77</v>
      </c>
      <c r="I175" s="7">
        <v>0</v>
      </c>
      <c r="J175" s="7">
        <v>0</v>
      </c>
      <c r="K175" s="7">
        <v>0</v>
      </c>
      <c r="L175" s="7">
        <v>0</v>
      </c>
      <c r="M175" s="7">
        <v>0</v>
      </c>
      <c r="N175" s="7">
        <v>-1354592.09</v>
      </c>
      <c r="O175" s="69">
        <v>1354592.09</v>
      </c>
      <c r="P175" s="7">
        <v>175216.13</v>
      </c>
      <c r="Q175" s="7">
        <v>1179375.96</v>
      </c>
      <c r="R175" s="7">
        <v>27367522.77</v>
      </c>
      <c r="S175" s="7" t="s">
        <v>46</v>
      </c>
    </row>
    <row r="176" spans="1:19" x14ac:dyDescent="0.25">
      <c r="A176" s="5" t="s">
        <v>741</v>
      </c>
      <c r="B176" s="5" t="s">
        <v>457</v>
      </c>
      <c r="C176" s="6">
        <v>7456769.6699999999</v>
      </c>
      <c r="D176" s="7">
        <v>0</v>
      </c>
      <c r="E176" s="7">
        <v>0</v>
      </c>
      <c r="F176" s="7">
        <v>0</v>
      </c>
      <c r="G176" s="7">
        <v>0</v>
      </c>
      <c r="H176" s="7">
        <v>7456769.6699999999</v>
      </c>
      <c r="I176" s="7">
        <v>0</v>
      </c>
      <c r="J176" s="7">
        <v>0</v>
      </c>
      <c r="K176" s="7">
        <v>0</v>
      </c>
      <c r="L176" s="7">
        <v>0</v>
      </c>
      <c r="M176" s="7">
        <v>0</v>
      </c>
      <c r="N176" s="7">
        <v>-554092</v>
      </c>
      <c r="O176" s="69">
        <v>554092</v>
      </c>
      <c r="P176" s="7">
        <v>168067</v>
      </c>
      <c r="Q176" s="7">
        <v>386025</v>
      </c>
      <c r="R176" s="7">
        <v>7456769.6699999999</v>
      </c>
      <c r="S176" s="7" t="s">
        <v>46</v>
      </c>
    </row>
    <row r="177" spans="1:19" x14ac:dyDescent="0.25">
      <c r="A177" s="5" t="s">
        <v>742</v>
      </c>
      <c r="B177" s="5" t="s">
        <v>461</v>
      </c>
      <c r="C177" s="6">
        <v>6115500.0899999999</v>
      </c>
      <c r="D177" s="7">
        <v>0</v>
      </c>
      <c r="E177" s="7">
        <v>0</v>
      </c>
      <c r="F177" s="7">
        <v>0</v>
      </c>
      <c r="G177" s="7">
        <v>0</v>
      </c>
      <c r="H177" s="7">
        <v>6115500.0899999999</v>
      </c>
      <c r="I177" s="7">
        <v>0</v>
      </c>
      <c r="J177" s="7">
        <v>0</v>
      </c>
      <c r="K177" s="7">
        <v>0</v>
      </c>
      <c r="L177" s="7">
        <v>0</v>
      </c>
      <c r="M177" s="7">
        <v>0</v>
      </c>
      <c r="N177" s="7">
        <v>-878910</v>
      </c>
      <c r="O177" s="69">
        <v>878910</v>
      </c>
      <c r="P177" s="7">
        <v>-830</v>
      </c>
      <c r="Q177" s="7">
        <v>879740</v>
      </c>
      <c r="R177" s="7">
        <v>6115500.0899999999</v>
      </c>
      <c r="S177" s="7" t="s">
        <v>46</v>
      </c>
    </row>
    <row r="178" spans="1:19" x14ac:dyDescent="0.25">
      <c r="A178" s="5" t="s">
        <v>743</v>
      </c>
      <c r="B178" s="5" t="s">
        <v>465</v>
      </c>
      <c r="C178" s="6">
        <v>127184517.33</v>
      </c>
      <c r="D178" s="7">
        <v>0</v>
      </c>
      <c r="E178" s="7">
        <v>0</v>
      </c>
      <c r="F178" s="7">
        <v>0</v>
      </c>
      <c r="G178" s="7">
        <v>0</v>
      </c>
      <c r="H178" s="7">
        <v>127184517.33</v>
      </c>
      <c r="I178" s="7">
        <v>0</v>
      </c>
      <c r="J178" s="7">
        <v>0</v>
      </c>
      <c r="K178" s="7">
        <v>2.46</v>
      </c>
      <c r="L178" s="7">
        <v>0</v>
      </c>
      <c r="M178" s="7">
        <v>2.46</v>
      </c>
      <c r="N178" s="7">
        <v>-28027879.77</v>
      </c>
      <c r="O178" s="69">
        <v>28027882.23</v>
      </c>
      <c r="P178" s="7">
        <v>18685254.82</v>
      </c>
      <c r="Q178" s="7">
        <v>9342627.4100000001</v>
      </c>
      <c r="R178" s="7">
        <v>127184514.87</v>
      </c>
      <c r="S178" s="7" t="s">
        <v>46</v>
      </c>
    </row>
    <row r="179" spans="1:19" x14ac:dyDescent="0.25">
      <c r="A179" s="5" t="s">
        <v>744</v>
      </c>
      <c r="B179" s="5" t="s">
        <v>469</v>
      </c>
      <c r="C179" s="6">
        <v>8731950.1500000004</v>
      </c>
      <c r="D179" s="7">
        <v>0</v>
      </c>
      <c r="E179" s="7">
        <v>0</v>
      </c>
      <c r="F179" s="7">
        <v>0</v>
      </c>
      <c r="G179" s="7">
        <v>0</v>
      </c>
      <c r="H179" s="7">
        <v>8731950.1500000004</v>
      </c>
      <c r="I179" s="7">
        <v>0</v>
      </c>
      <c r="J179" s="7">
        <v>0</v>
      </c>
      <c r="K179" s="7">
        <v>0</v>
      </c>
      <c r="L179" s="7">
        <v>0</v>
      </c>
      <c r="M179" s="7">
        <v>0</v>
      </c>
      <c r="N179" s="7">
        <v>0</v>
      </c>
      <c r="O179" s="69">
        <v>0</v>
      </c>
      <c r="P179" s="7">
        <v>0</v>
      </c>
      <c r="Q179" s="7">
        <v>0</v>
      </c>
      <c r="R179" s="7">
        <v>8731950.1500000004</v>
      </c>
      <c r="S179" s="7" t="s">
        <v>46</v>
      </c>
    </row>
    <row r="180" spans="1:19" x14ac:dyDescent="0.25">
      <c r="A180" s="5" t="s">
        <v>745</v>
      </c>
      <c r="B180" s="5" t="s">
        <v>473</v>
      </c>
      <c r="C180" s="6">
        <v>11271716.189999999</v>
      </c>
      <c r="D180" s="7">
        <v>0</v>
      </c>
      <c r="E180" s="7">
        <v>0</v>
      </c>
      <c r="F180" s="7">
        <v>0</v>
      </c>
      <c r="G180" s="7">
        <v>0</v>
      </c>
      <c r="H180" s="7">
        <v>11271716.189999999</v>
      </c>
      <c r="I180" s="7">
        <v>0</v>
      </c>
      <c r="J180" s="7">
        <v>0</v>
      </c>
      <c r="K180" s="7">
        <v>0</v>
      </c>
      <c r="L180" s="7">
        <v>0</v>
      </c>
      <c r="M180" s="7">
        <v>0</v>
      </c>
      <c r="N180" s="7">
        <v>0</v>
      </c>
      <c r="O180" s="69">
        <v>0</v>
      </c>
      <c r="P180" s="7">
        <v>0</v>
      </c>
      <c r="Q180" s="7">
        <v>0</v>
      </c>
      <c r="R180" s="7">
        <v>11271716.189999999</v>
      </c>
      <c r="S180" s="7" t="s">
        <v>46</v>
      </c>
    </row>
    <row r="181" spans="1:19" x14ac:dyDescent="0.25">
      <c r="A181" s="5" t="s">
        <v>746</v>
      </c>
      <c r="B181" s="5" t="s">
        <v>477</v>
      </c>
      <c r="C181" s="6">
        <v>3627500.1</v>
      </c>
      <c r="D181" s="7">
        <v>0</v>
      </c>
      <c r="E181" s="7">
        <v>0</v>
      </c>
      <c r="F181" s="7">
        <v>0</v>
      </c>
      <c r="G181" s="7">
        <v>0</v>
      </c>
      <c r="H181" s="7">
        <v>3627500.1</v>
      </c>
      <c r="I181" s="7">
        <v>0</v>
      </c>
      <c r="J181" s="7">
        <v>0</v>
      </c>
      <c r="K181" s="7">
        <v>0</v>
      </c>
      <c r="L181" s="7">
        <v>0</v>
      </c>
      <c r="M181" s="7">
        <v>0</v>
      </c>
      <c r="N181" s="7">
        <v>0</v>
      </c>
      <c r="O181" s="69">
        <v>0</v>
      </c>
      <c r="P181" s="7">
        <v>0</v>
      </c>
      <c r="Q181" s="7">
        <v>0</v>
      </c>
      <c r="R181" s="7">
        <v>3627500.1</v>
      </c>
      <c r="S181" s="7" t="s">
        <v>46</v>
      </c>
    </row>
    <row r="182" spans="1:19" x14ac:dyDescent="0.25">
      <c r="A182" s="5" t="s">
        <v>747</v>
      </c>
      <c r="B182" s="5" t="s">
        <v>481</v>
      </c>
      <c r="C182" s="6">
        <v>3533548.36</v>
      </c>
      <c r="D182" s="7">
        <v>0</v>
      </c>
      <c r="E182" s="7">
        <v>0</v>
      </c>
      <c r="F182" s="7">
        <v>0</v>
      </c>
      <c r="G182" s="7">
        <v>0</v>
      </c>
      <c r="H182" s="7">
        <v>3533548.36</v>
      </c>
      <c r="I182" s="7">
        <v>0</v>
      </c>
      <c r="J182" s="7">
        <v>0</v>
      </c>
      <c r="K182" s="7">
        <v>0</v>
      </c>
      <c r="L182" s="7">
        <v>0</v>
      </c>
      <c r="M182" s="7">
        <v>0</v>
      </c>
      <c r="N182" s="7">
        <v>0</v>
      </c>
      <c r="O182" s="69">
        <v>0</v>
      </c>
      <c r="P182" s="7">
        <v>0</v>
      </c>
      <c r="Q182" s="7">
        <v>0</v>
      </c>
      <c r="R182" s="7">
        <v>3533548.36</v>
      </c>
      <c r="S182" s="7" t="s">
        <v>46</v>
      </c>
    </row>
    <row r="183" spans="1:19" x14ac:dyDescent="0.25">
      <c r="A183" s="5" t="s">
        <v>748</v>
      </c>
      <c r="B183" s="5" t="s">
        <v>485</v>
      </c>
      <c r="C183" s="6">
        <v>70000000</v>
      </c>
      <c r="D183" s="7">
        <v>0</v>
      </c>
      <c r="E183" s="7">
        <v>0</v>
      </c>
      <c r="F183" s="7">
        <v>0</v>
      </c>
      <c r="G183" s="7">
        <v>10000</v>
      </c>
      <c r="H183" s="7">
        <v>69990000</v>
      </c>
      <c r="I183" s="7">
        <v>0</v>
      </c>
      <c r="J183" s="7">
        <v>0</v>
      </c>
      <c r="K183" s="7">
        <v>24594902.420000002</v>
      </c>
      <c r="L183" s="7">
        <v>0</v>
      </c>
      <c r="M183" s="7">
        <v>24594902.420000002</v>
      </c>
      <c r="N183" s="7">
        <v>-721647.08</v>
      </c>
      <c r="O183" s="69">
        <v>25316549.5</v>
      </c>
      <c r="P183" s="7">
        <v>4884009</v>
      </c>
      <c r="Q183" s="7">
        <v>20432540.5</v>
      </c>
      <c r="R183" s="7">
        <v>45395097.579999998</v>
      </c>
      <c r="S183" s="7" t="s">
        <v>46</v>
      </c>
    </row>
    <row r="184" spans="1:19" x14ac:dyDescent="0.25">
      <c r="A184" s="5" t="s">
        <v>749</v>
      </c>
      <c r="B184" s="5" t="s">
        <v>489</v>
      </c>
      <c r="C184" s="6">
        <v>70000000</v>
      </c>
      <c r="D184" s="7">
        <v>0</v>
      </c>
      <c r="E184" s="7">
        <v>0</v>
      </c>
      <c r="F184" s="7">
        <v>0</v>
      </c>
      <c r="G184" s="7">
        <v>0</v>
      </c>
      <c r="H184" s="7">
        <v>70000000</v>
      </c>
      <c r="I184" s="7">
        <v>0</v>
      </c>
      <c r="J184" s="7">
        <v>0</v>
      </c>
      <c r="K184" s="7">
        <v>6421400</v>
      </c>
      <c r="L184" s="7">
        <v>0</v>
      </c>
      <c r="M184" s="7">
        <v>6421400</v>
      </c>
      <c r="N184" s="7">
        <v>-231112</v>
      </c>
      <c r="O184" s="69">
        <v>6652512</v>
      </c>
      <c r="P184" s="7">
        <v>417000</v>
      </c>
      <c r="Q184" s="7">
        <v>6235512</v>
      </c>
      <c r="R184" s="7">
        <v>63578600</v>
      </c>
      <c r="S184" s="7" t="s">
        <v>46</v>
      </c>
    </row>
    <row r="185" spans="1:19" x14ac:dyDescent="0.25">
      <c r="A185" s="5" t="s">
        <v>750</v>
      </c>
      <c r="B185" s="5" t="s">
        <v>751</v>
      </c>
      <c r="C185" s="6">
        <v>1855462</v>
      </c>
      <c r="D185" s="7">
        <v>0</v>
      </c>
      <c r="E185" s="7">
        <v>0</v>
      </c>
      <c r="F185" s="7">
        <v>0</v>
      </c>
      <c r="G185" s="7">
        <v>0</v>
      </c>
      <c r="H185" s="7">
        <v>1855462</v>
      </c>
      <c r="I185" s="7">
        <v>0</v>
      </c>
      <c r="J185" s="7">
        <v>0</v>
      </c>
      <c r="K185" s="7">
        <v>0</v>
      </c>
      <c r="L185" s="7">
        <v>0</v>
      </c>
      <c r="M185" s="7">
        <v>0</v>
      </c>
      <c r="N185" s="7">
        <v>-403362</v>
      </c>
      <c r="O185" s="69">
        <v>403362</v>
      </c>
      <c r="P185" s="7">
        <v>0</v>
      </c>
      <c r="Q185" s="7">
        <v>403362</v>
      </c>
      <c r="R185" s="7">
        <v>1855462</v>
      </c>
      <c r="S185" s="7" t="s">
        <v>46</v>
      </c>
    </row>
    <row r="186" spans="1:19" x14ac:dyDescent="0.25">
      <c r="A186" s="5" t="s">
        <v>752</v>
      </c>
      <c r="B186" s="5" t="s">
        <v>753</v>
      </c>
      <c r="C186" s="6">
        <v>1470000</v>
      </c>
      <c r="D186" s="7">
        <v>0</v>
      </c>
      <c r="E186" s="7">
        <v>0</v>
      </c>
      <c r="F186" s="7">
        <v>0</v>
      </c>
      <c r="G186" s="7">
        <v>0</v>
      </c>
      <c r="H186" s="7">
        <v>1470000</v>
      </c>
      <c r="I186" s="7">
        <v>0</v>
      </c>
      <c r="J186" s="7">
        <v>0</v>
      </c>
      <c r="K186" s="7">
        <v>0</v>
      </c>
      <c r="L186" s="7">
        <v>0</v>
      </c>
      <c r="M186" s="7">
        <v>0</v>
      </c>
      <c r="N186" s="7">
        <v>-891588.24</v>
      </c>
      <c r="O186" s="69">
        <v>891588.24</v>
      </c>
      <c r="P186" s="7">
        <v>653563.03</v>
      </c>
      <c r="Q186" s="7">
        <v>238025.21</v>
      </c>
      <c r="R186" s="7">
        <v>1470000</v>
      </c>
      <c r="S186" s="7" t="s">
        <v>46</v>
      </c>
    </row>
    <row r="187" spans="1:19" x14ac:dyDescent="0.25">
      <c r="A187" s="5" t="s">
        <v>754</v>
      </c>
      <c r="B187" s="5" t="s">
        <v>755</v>
      </c>
      <c r="C187" s="6">
        <v>1970000</v>
      </c>
      <c r="D187" s="7">
        <v>0</v>
      </c>
      <c r="E187" s="7">
        <v>0</v>
      </c>
      <c r="F187" s="7">
        <v>0</v>
      </c>
      <c r="G187" s="7">
        <v>0</v>
      </c>
      <c r="H187" s="7">
        <v>1970000</v>
      </c>
      <c r="I187" s="7">
        <v>0</v>
      </c>
      <c r="J187" s="7">
        <v>0</v>
      </c>
      <c r="K187" s="7">
        <v>0</v>
      </c>
      <c r="L187" s="7">
        <v>0</v>
      </c>
      <c r="M187" s="7">
        <v>0</v>
      </c>
      <c r="N187" s="7">
        <v>-896025.21</v>
      </c>
      <c r="O187" s="69">
        <v>896025.21</v>
      </c>
      <c r="P187" s="7">
        <v>129436.97</v>
      </c>
      <c r="Q187" s="7">
        <v>766588.24</v>
      </c>
      <c r="R187" s="7">
        <v>1970000</v>
      </c>
      <c r="S187" s="7" t="s">
        <v>46</v>
      </c>
    </row>
  </sheetData>
  <mergeCells count="9">
    <mergeCell ref="O6:P6"/>
    <mergeCell ref="A1:M1"/>
    <mergeCell ref="A2:M2"/>
    <mergeCell ref="A3:M3"/>
    <mergeCell ref="A4:M4"/>
    <mergeCell ref="A5:M5"/>
    <mergeCell ref="D6:G6"/>
    <mergeCell ref="K6:L6"/>
    <mergeCell ref="M6:N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87"/>
  <sheetViews>
    <sheetView workbookViewId="0">
      <selection activeCell="A3" sqref="A3:A16"/>
    </sheetView>
  </sheetViews>
  <sheetFormatPr baseColWidth="10" defaultRowHeight="15" x14ac:dyDescent="0.25"/>
  <cols>
    <col min="1" max="1" width="9.7109375" customWidth="1"/>
    <col min="3" max="3" width="6.85546875" customWidth="1"/>
    <col min="5" max="5" width="23" customWidth="1"/>
    <col min="6" max="6" width="12.7109375" customWidth="1"/>
    <col min="7" max="7" width="42.140625" customWidth="1"/>
    <col min="9" max="9" width="42.140625" customWidth="1"/>
    <col min="10" max="10" width="24.28515625" customWidth="1"/>
    <col min="11" max="11" width="14.42578125" customWidth="1"/>
    <col min="12" max="12" width="20.85546875" style="59" customWidth="1"/>
  </cols>
  <sheetData>
    <row r="1" spans="1:12" ht="23.25" x14ac:dyDescent="0.35">
      <c r="B1" s="40" t="s">
        <v>1158</v>
      </c>
      <c r="L1" s="50"/>
    </row>
    <row r="2" spans="1:12" ht="15.75" thickBot="1" x14ac:dyDescent="0.3">
      <c r="B2" s="516"/>
      <c r="C2" s="516"/>
      <c r="D2" s="516"/>
      <c r="E2" s="516"/>
      <c r="F2" s="516"/>
      <c r="G2" s="516"/>
      <c r="H2" s="516"/>
      <c r="I2" s="516"/>
      <c r="J2" s="516"/>
      <c r="K2" s="30"/>
      <c r="L2" s="51"/>
    </row>
    <row r="3" spans="1:12" ht="18.75" customHeight="1" x14ac:dyDescent="0.25">
      <c r="A3" s="536" t="s">
        <v>1155</v>
      </c>
      <c r="B3" s="34" t="s">
        <v>1156</v>
      </c>
      <c r="C3" s="35"/>
      <c r="D3" s="35"/>
      <c r="E3" s="35"/>
      <c r="F3" s="35"/>
      <c r="G3" s="35"/>
      <c r="H3" s="35"/>
      <c r="I3" s="35"/>
      <c r="J3" s="35"/>
      <c r="K3" s="35"/>
      <c r="L3" s="52"/>
    </row>
    <row r="4" spans="1:12" ht="18.75" customHeight="1" x14ac:dyDescent="0.25">
      <c r="A4" s="537"/>
      <c r="B4" s="36" t="s">
        <v>758</v>
      </c>
      <c r="C4" s="36" t="s">
        <v>759</v>
      </c>
      <c r="D4" s="36" t="s">
        <v>760</v>
      </c>
      <c r="E4" s="36" t="s">
        <v>761</v>
      </c>
      <c r="F4" s="36" t="s">
        <v>762</v>
      </c>
      <c r="G4" s="36" t="s">
        <v>763</v>
      </c>
      <c r="H4" s="36" t="s">
        <v>764</v>
      </c>
      <c r="I4" s="36" t="s">
        <v>46</v>
      </c>
      <c r="J4" s="36" t="s">
        <v>765</v>
      </c>
      <c r="K4" s="36" t="s">
        <v>762</v>
      </c>
      <c r="L4" s="53" t="s">
        <v>766</v>
      </c>
    </row>
    <row r="5" spans="1:12" ht="18.75" customHeight="1" x14ac:dyDescent="0.25">
      <c r="A5" s="537"/>
      <c r="B5" s="25" t="s">
        <v>672</v>
      </c>
      <c r="C5" s="25"/>
      <c r="D5" s="26">
        <v>44651</v>
      </c>
      <c r="E5" s="25" t="s">
        <v>768</v>
      </c>
      <c r="F5" s="37">
        <v>2022100314</v>
      </c>
      <c r="G5" s="25" t="s">
        <v>769</v>
      </c>
      <c r="H5" s="25">
        <v>891200200</v>
      </c>
      <c r="I5" s="25" t="s">
        <v>1153</v>
      </c>
      <c r="J5" s="25" t="s">
        <v>771</v>
      </c>
      <c r="K5" s="28">
        <v>2022000012</v>
      </c>
      <c r="L5" s="54" t="s">
        <v>786</v>
      </c>
    </row>
    <row r="6" spans="1:12" ht="18.75" customHeight="1" x14ac:dyDescent="0.25">
      <c r="A6" s="537"/>
      <c r="B6" s="20" t="s">
        <v>672</v>
      </c>
      <c r="C6" s="20"/>
      <c r="D6" s="21">
        <v>44687</v>
      </c>
      <c r="E6" s="20" t="s">
        <v>768</v>
      </c>
      <c r="F6" s="38">
        <v>2022100438</v>
      </c>
      <c r="G6" s="20" t="s">
        <v>769</v>
      </c>
      <c r="H6" s="20">
        <v>891200200</v>
      </c>
      <c r="I6" s="20" t="s">
        <v>1149</v>
      </c>
      <c r="J6" s="20" t="s">
        <v>771</v>
      </c>
      <c r="K6" s="23">
        <v>2022000012</v>
      </c>
      <c r="L6" s="55" t="s">
        <v>1150</v>
      </c>
    </row>
    <row r="7" spans="1:12" ht="18.75" customHeight="1" x14ac:dyDescent="0.25">
      <c r="A7" s="537"/>
      <c r="B7" s="25" t="s">
        <v>672</v>
      </c>
      <c r="C7" s="25"/>
      <c r="D7" s="26">
        <v>44723</v>
      </c>
      <c r="E7" s="25" t="s">
        <v>768</v>
      </c>
      <c r="F7" s="37">
        <v>2022100584</v>
      </c>
      <c r="G7" s="25" t="s">
        <v>769</v>
      </c>
      <c r="H7" s="25">
        <v>891200200</v>
      </c>
      <c r="I7" s="25" t="s">
        <v>1151</v>
      </c>
      <c r="J7" s="25" t="s">
        <v>771</v>
      </c>
      <c r="K7" s="28">
        <v>2022000012</v>
      </c>
      <c r="L7" s="54" t="s">
        <v>1152</v>
      </c>
    </row>
    <row r="8" spans="1:12" ht="18.75" customHeight="1" x14ac:dyDescent="0.25">
      <c r="A8" s="537"/>
      <c r="B8" s="516"/>
      <c r="C8" s="516"/>
      <c r="D8" s="516"/>
      <c r="E8" s="516"/>
      <c r="F8" s="516"/>
      <c r="G8" s="516"/>
      <c r="H8" s="516"/>
      <c r="I8" s="516"/>
      <c r="J8" s="516"/>
      <c r="K8" s="30" t="s">
        <v>779</v>
      </c>
      <c r="L8" s="56">
        <f>3467660+3045360+3491160</f>
        <v>10004180</v>
      </c>
    </row>
    <row r="9" spans="1:12" ht="18.75" customHeight="1" x14ac:dyDescent="0.25">
      <c r="A9" s="537"/>
      <c r="B9" s="18" t="s">
        <v>1157</v>
      </c>
      <c r="C9" s="30"/>
      <c r="D9" s="30"/>
      <c r="E9" s="30"/>
      <c r="F9" s="30"/>
      <c r="G9" s="30"/>
      <c r="H9" s="30"/>
      <c r="I9" s="30"/>
      <c r="J9" s="30"/>
      <c r="K9" s="30"/>
      <c r="L9" s="56"/>
    </row>
    <row r="10" spans="1:12" ht="18.75" customHeight="1" x14ac:dyDescent="0.25">
      <c r="A10" s="537"/>
      <c r="B10" s="36" t="s">
        <v>758</v>
      </c>
      <c r="C10" s="36" t="s">
        <v>759</v>
      </c>
      <c r="D10" s="36" t="s">
        <v>760</v>
      </c>
      <c r="E10" s="36" t="s">
        <v>761</v>
      </c>
      <c r="F10" s="36" t="s">
        <v>762</v>
      </c>
      <c r="G10" s="36" t="s">
        <v>763</v>
      </c>
      <c r="H10" s="36" t="s">
        <v>764</v>
      </c>
      <c r="I10" s="36" t="s">
        <v>46</v>
      </c>
      <c r="J10" s="36" t="s">
        <v>765</v>
      </c>
      <c r="K10" s="36" t="s">
        <v>762</v>
      </c>
      <c r="L10" s="53" t="s">
        <v>766</v>
      </c>
    </row>
    <row r="11" spans="1:12" ht="18.75" customHeight="1" x14ac:dyDescent="0.25">
      <c r="A11" s="537"/>
      <c r="B11" s="20" t="s">
        <v>673</v>
      </c>
      <c r="C11" s="20"/>
      <c r="D11" s="21">
        <v>44624</v>
      </c>
      <c r="E11" s="20" t="s">
        <v>768</v>
      </c>
      <c r="F11" s="38">
        <v>2022590040</v>
      </c>
      <c r="G11" s="20" t="s">
        <v>769</v>
      </c>
      <c r="H11" s="20">
        <v>891200200</v>
      </c>
      <c r="I11" s="20" t="s">
        <v>797</v>
      </c>
      <c r="J11" s="20" t="s">
        <v>771</v>
      </c>
      <c r="K11" s="23">
        <v>2022000012</v>
      </c>
      <c r="L11" s="55" t="s">
        <v>798</v>
      </c>
    </row>
    <row r="12" spans="1:12" ht="18.75" customHeight="1" x14ac:dyDescent="0.25">
      <c r="A12" s="537"/>
      <c r="B12" s="25" t="s">
        <v>673</v>
      </c>
      <c r="C12" s="25"/>
      <c r="D12" s="26">
        <v>44651</v>
      </c>
      <c r="E12" s="25" t="s">
        <v>768</v>
      </c>
      <c r="F12" s="37">
        <v>2022590057</v>
      </c>
      <c r="G12" s="25" t="s">
        <v>769</v>
      </c>
      <c r="H12" s="25">
        <v>891200200</v>
      </c>
      <c r="I12" s="25" t="s">
        <v>799</v>
      </c>
      <c r="J12" s="25" t="s">
        <v>771</v>
      </c>
      <c r="K12" s="28">
        <v>2022000012</v>
      </c>
      <c r="L12" s="54" t="s">
        <v>800</v>
      </c>
    </row>
    <row r="13" spans="1:12" ht="18.75" customHeight="1" x14ac:dyDescent="0.25">
      <c r="A13" s="537"/>
      <c r="B13" s="20" t="s">
        <v>673</v>
      </c>
      <c r="C13" s="20"/>
      <c r="D13" s="21">
        <v>44687</v>
      </c>
      <c r="E13" s="20" t="s">
        <v>768</v>
      </c>
      <c r="F13" s="38">
        <v>2022590087</v>
      </c>
      <c r="G13" s="20" t="s">
        <v>769</v>
      </c>
      <c r="H13" s="20">
        <v>891200200</v>
      </c>
      <c r="I13" s="20" t="s">
        <v>1147</v>
      </c>
      <c r="J13" s="20" t="s">
        <v>771</v>
      </c>
      <c r="K13" s="23">
        <v>2022000012</v>
      </c>
      <c r="L13" s="55" t="s">
        <v>1148</v>
      </c>
    </row>
    <row r="14" spans="1:12" x14ac:dyDescent="0.25">
      <c r="A14" s="537"/>
      <c r="B14" s="516"/>
      <c r="C14" s="516"/>
      <c r="D14" s="516"/>
      <c r="E14" s="516"/>
      <c r="F14" s="516"/>
      <c r="G14" s="516"/>
      <c r="H14" s="516"/>
      <c r="I14" s="516"/>
      <c r="J14" s="516"/>
      <c r="K14" s="30" t="s">
        <v>779</v>
      </c>
      <c r="L14" s="56">
        <f>3156500+2500300+1936920</f>
        <v>7593720</v>
      </c>
    </row>
    <row r="15" spans="1:12" x14ac:dyDescent="0.25">
      <c r="A15" s="537"/>
      <c r="L15" s="57"/>
    </row>
    <row r="16" spans="1:12" ht="15.75" thickBot="1" x14ac:dyDescent="0.3">
      <c r="A16" s="541"/>
      <c r="B16" s="39"/>
      <c r="C16" s="39"/>
      <c r="D16" s="39"/>
      <c r="E16" s="39"/>
      <c r="F16" s="39"/>
      <c r="G16" s="39"/>
      <c r="H16" s="39"/>
      <c r="I16" s="39"/>
      <c r="J16" s="39"/>
      <c r="K16" s="47" t="s">
        <v>1154</v>
      </c>
      <c r="L16" s="58">
        <f>+L8+L14</f>
        <v>17597900</v>
      </c>
    </row>
    <row r="17" spans="1:12" ht="15.75" thickBot="1" x14ac:dyDescent="0.3"/>
    <row r="18" spans="1:12" ht="15.75" x14ac:dyDescent="0.25">
      <c r="A18" s="536" t="s">
        <v>1159</v>
      </c>
      <c r="B18" s="42" t="s">
        <v>1156</v>
      </c>
      <c r="C18" s="35"/>
      <c r="D18" s="35"/>
      <c r="E18" s="35"/>
      <c r="F18" s="35"/>
      <c r="G18" s="35"/>
      <c r="H18" s="35"/>
      <c r="I18" s="35"/>
      <c r="J18" s="35"/>
      <c r="K18" s="35"/>
      <c r="L18" s="52"/>
    </row>
    <row r="19" spans="1:12" x14ac:dyDescent="0.25">
      <c r="A19" s="537"/>
      <c r="B19" s="43" t="s">
        <v>758</v>
      </c>
      <c r="C19" s="36" t="s">
        <v>759</v>
      </c>
      <c r="D19" s="36" t="s">
        <v>760</v>
      </c>
      <c r="E19" s="36" t="s">
        <v>761</v>
      </c>
      <c r="F19" s="36" t="s">
        <v>762</v>
      </c>
      <c r="G19" s="36" t="s">
        <v>763</v>
      </c>
      <c r="H19" s="36" t="s">
        <v>764</v>
      </c>
      <c r="I19" s="36" t="s">
        <v>46</v>
      </c>
      <c r="J19" s="36" t="s">
        <v>765</v>
      </c>
      <c r="K19" s="36" t="s">
        <v>762</v>
      </c>
      <c r="L19" s="53" t="s">
        <v>766</v>
      </c>
    </row>
    <row r="20" spans="1:12" x14ac:dyDescent="0.25">
      <c r="A20" s="537"/>
      <c r="B20" s="41" t="s">
        <v>670</v>
      </c>
      <c r="C20" s="25"/>
      <c r="D20" s="26">
        <v>44651</v>
      </c>
      <c r="E20" s="25" t="s">
        <v>768</v>
      </c>
      <c r="F20" s="37">
        <v>2022100315</v>
      </c>
      <c r="G20" s="25" t="s">
        <v>804</v>
      </c>
      <c r="H20" s="25">
        <v>891200686</v>
      </c>
      <c r="I20" s="25" t="s">
        <v>828</v>
      </c>
      <c r="J20" s="25" t="s">
        <v>771</v>
      </c>
      <c r="K20" s="28">
        <v>2022000011</v>
      </c>
      <c r="L20" s="54" t="s">
        <v>829</v>
      </c>
    </row>
    <row r="21" spans="1:12" x14ac:dyDescent="0.25">
      <c r="A21" s="537"/>
      <c r="B21" s="44" t="s">
        <v>670</v>
      </c>
      <c r="C21" s="20"/>
      <c r="D21" s="21">
        <v>44690</v>
      </c>
      <c r="E21" s="20" t="s">
        <v>768</v>
      </c>
      <c r="F21" s="38">
        <v>2022100446</v>
      </c>
      <c r="G21" s="20" t="s">
        <v>804</v>
      </c>
      <c r="H21" s="20">
        <v>891200686</v>
      </c>
      <c r="I21" s="20" t="s">
        <v>1160</v>
      </c>
      <c r="J21" s="20" t="s">
        <v>771</v>
      </c>
      <c r="K21" s="23">
        <v>2022000011</v>
      </c>
      <c r="L21" s="55" t="s">
        <v>1161</v>
      </c>
    </row>
    <row r="22" spans="1:12" x14ac:dyDescent="0.25">
      <c r="A22" s="537"/>
      <c r="B22" s="41" t="s">
        <v>670</v>
      </c>
      <c r="C22" s="25"/>
      <c r="D22" s="26">
        <v>44720</v>
      </c>
      <c r="E22" s="25" t="s">
        <v>768</v>
      </c>
      <c r="F22" s="37">
        <v>2022100573</v>
      </c>
      <c r="G22" s="25" t="s">
        <v>804</v>
      </c>
      <c r="H22" s="25">
        <v>891200686</v>
      </c>
      <c r="I22" s="25" t="s">
        <v>1162</v>
      </c>
      <c r="J22" s="25" t="s">
        <v>771</v>
      </c>
      <c r="K22" s="28">
        <v>2022000011</v>
      </c>
      <c r="L22" s="54" t="s">
        <v>1163</v>
      </c>
    </row>
    <row r="23" spans="1:12" x14ac:dyDescent="0.25">
      <c r="A23" s="537"/>
      <c r="B23" s="41"/>
      <c r="C23" s="25"/>
      <c r="D23" s="25"/>
      <c r="E23" s="25"/>
      <c r="F23" s="25"/>
      <c r="G23" s="25"/>
      <c r="H23" s="25"/>
      <c r="I23" s="25"/>
      <c r="J23" s="25"/>
      <c r="K23" s="30" t="s">
        <v>779</v>
      </c>
      <c r="L23" s="56">
        <f>1875470+1950960+1825140</f>
        <v>5651570</v>
      </c>
    </row>
    <row r="24" spans="1:12" x14ac:dyDescent="0.25">
      <c r="A24" s="537"/>
      <c r="B24" s="41"/>
      <c r="C24" s="25"/>
      <c r="D24" s="25"/>
      <c r="E24" s="25"/>
      <c r="F24" s="25"/>
      <c r="G24" s="25"/>
      <c r="H24" s="25"/>
      <c r="I24" s="25"/>
      <c r="J24" s="25"/>
      <c r="K24" s="25"/>
      <c r="L24" s="60"/>
    </row>
    <row r="25" spans="1:12" x14ac:dyDescent="0.25">
      <c r="A25" s="537"/>
      <c r="B25" s="45"/>
      <c r="L25" s="57"/>
    </row>
    <row r="26" spans="1:12" ht="15.75" thickBot="1" x14ac:dyDescent="0.3">
      <c r="A26" s="541"/>
      <c r="B26" s="46"/>
      <c r="C26" s="39"/>
      <c r="D26" s="39"/>
      <c r="E26" s="39"/>
      <c r="F26" s="39"/>
      <c r="G26" s="39"/>
      <c r="H26" s="39"/>
      <c r="I26" s="39"/>
      <c r="J26" s="39"/>
      <c r="K26" s="47" t="s">
        <v>1154</v>
      </c>
      <c r="L26" s="58">
        <f>+L23</f>
        <v>5651570</v>
      </c>
    </row>
    <row r="27" spans="1:12" ht="15.75" thickBot="1" x14ac:dyDescent="0.3"/>
    <row r="28" spans="1:12" ht="15.75" customHeight="1" x14ac:dyDescent="0.25">
      <c r="A28" s="536" t="s">
        <v>1164</v>
      </c>
      <c r="B28" s="61" t="s">
        <v>1156</v>
      </c>
      <c r="C28" s="35"/>
      <c r="D28" s="35"/>
      <c r="E28" s="35"/>
      <c r="F28" s="35"/>
      <c r="G28" s="35"/>
      <c r="H28" s="35"/>
      <c r="I28" s="35"/>
      <c r="J28" s="35"/>
      <c r="K28" s="35"/>
      <c r="L28" s="62"/>
    </row>
    <row r="29" spans="1:12" x14ac:dyDescent="0.25">
      <c r="A29" s="537"/>
      <c r="B29" s="63" t="s">
        <v>758</v>
      </c>
      <c r="C29" s="63" t="s">
        <v>759</v>
      </c>
      <c r="D29" s="63" t="s">
        <v>760</v>
      </c>
      <c r="E29" s="63" t="s">
        <v>761</v>
      </c>
      <c r="F29" s="63" t="s">
        <v>762</v>
      </c>
      <c r="G29" s="63" t="s">
        <v>763</v>
      </c>
      <c r="H29" s="63" t="s">
        <v>764</v>
      </c>
      <c r="I29" s="63" t="s">
        <v>46</v>
      </c>
      <c r="J29" s="63" t="s">
        <v>765</v>
      </c>
      <c r="K29" s="63" t="s">
        <v>762</v>
      </c>
      <c r="L29" s="64" t="s">
        <v>766</v>
      </c>
    </row>
    <row r="30" spans="1:12" x14ac:dyDescent="0.25">
      <c r="A30" s="537"/>
      <c r="B30" s="20" t="s">
        <v>740</v>
      </c>
      <c r="C30" s="20"/>
      <c r="D30" s="21">
        <v>44647</v>
      </c>
      <c r="E30" s="20" t="s">
        <v>768</v>
      </c>
      <c r="F30" s="38">
        <v>2022100285</v>
      </c>
      <c r="G30" s="20" t="s">
        <v>845</v>
      </c>
      <c r="H30" s="20">
        <v>830122566</v>
      </c>
      <c r="I30" s="20" t="s">
        <v>864</v>
      </c>
      <c r="J30" s="20" t="s">
        <v>771</v>
      </c>
      <c r="K30" s="23">
        <v>2022000010</v>
      </c>
      <c r="L30" s="55">
        <v>57866</v>
      </c>
    </row>
    <row r="31" spans="1:12" x14ac:dyDescent="0.25">
      <c r="A31" s="537"/>
      <c r="B31" s="25" t="s">
        <v>740</v>
      </c>
      <c r="C31" s="25"/>
      <c r="D31" s="26">
        <v>44653</v>
      </c>
      <c r="E31" s="25" t="s">
        <v>768</v>
      </c>
      <c r="F31" s="37">
        <v>2022100323</v>
      </c>
      <c r="G31" s="25" t="s">
        <v>845</v>
      </c>
      <c r="H31" s="25">
        <v>830122566</v>
      </c>
      <c r="I31" s="25" t="s">
        <v>1165</v>
      </c>
      <c r="J31" s="25" t="s">
        <v>771</v>
      </c>
      <c r="K31" s="28">
        <v>2022000010</v>
      </c>
      <c r="L31" s="54">
        <v>213356</v>
      </c>
    </row>
    <row r="32" spans="1:12" x14ac:dyDescent="0.25">
      <c r="A32" s="537"/>
      <c r="B32" s="20" t="s">
        <v>740</v>
      </c>
      <c r="C32" s="20"/>
      <c r="D32" s="21">
        <v>44664</v>
      </c>
      <c r="E32" s="20" t="s">
        <v>768</v>
      </c>
      <c r="F32" s="38">
        <v>2022100336</v>
      </c>
      <c r="G32" s="20" t="s">
        <v>845</v>
      </c>
      <c r="H32" s="20">
        <v>830122566</v>
      </c>
      <c r="I32" s="20" t="s">
        <v>1166</v>
      </c>
      <c r="J32" s="20" t="s">
        <v>771</v>
      </c>
      <c r="K32" s="23">
        <v>2022000010</v>
      </c>
      <c r="L32" s="55">
        <v>48008</v>
      </c>
    </row>
    <row r="33" spans="1:12" x14ac:dyDescent="0.25">
      <c r="A33" s="537"/>
      <c r="B33" s="25" t="s">
        <v>740</v>
      </c>
      <c r="C33" s="25"/>
      <c r="D33" s="26">
        <v>44678</v>
      </c>
      <c r="E33" s="25" t="s">
        <v>768</v>
      </c>
      <c r="F33" s="37">
        <v>2022100378</v>
      </c>
      <c r="G33" s="25" t="s">
        <v>845</v>
      </c>
      <c r="H33" s="25">
        <v>830122566</v>
      </c>
      <c r="I33" s="25" t="s">
        <v>1167</v>
      </c>
      <c r="J33" s="25" t="s">
        <v>771</v>
      </c>
      <c r="K33" s="28">
        <v>2022000010</v>
      </c>
      <c r="L33" s="54">
        <v>49866</v>
      </c>
    </row>
    <row r="34" spans="1:12" x14ac:dyDescent="0.25">
      <c r="A34" s="537"/>
      <c r="B34" s="20" t="s">
        <v>740</v>
      </c>
      <c r="C34" s="20"/>
      <c r="D34" s="21">
        <v>44686</v>
      </c>
      <c r="E34" s="20" t="s">
        <v>768</v>
      </c>
      <c r="F34" s="38">
        <v>2022100439</v>
      </c>
      <c r="G34" s="20" t="s">
        <v>845</v>
      </c>
      <c r="H34" s="20">
        <v>830122566</v>
      </c>
      <c r="I34" s="20" t="s">
        <v>1168</v>
      </c>
      <c r="J34" s="20" t="s">
        <v>771</v>
      </c>
      <c r="K34" s="23">
        <v>2022000010</v>
      </c>
      <c r="L34" s="55">
        <v>206030</v>
      </c>
    </row>
    <row r="35" spans="1:12" x14ac:dyDescent="0.25">
      <c r="A35" s="537"/>
      <c r="B35" s="25" t="s">
        <v>740</v>
      </c>
      <c r="C35" s="25"/>
      <c r="D35" s="26">
        <v>44686</v>
      </c>
      <c r="E35" s="25" t="s">
        <v>768</v>
      </c>
      <c r="F35" s="37">
        <v>2022100440</v>
      </c>
      <c r="G35" s="25" t="s">
        <v>845</v>
      </c>
      <c r="H35" s="25">
        <v>830122566</v>
      </c>
      <c r="I35" s="25" t="s">
        <v>1169</v>
      </c>
      <c r="J35" s="25" t="s">
        <v>771</v>
      </c>
      <c r="K35" s="28">
        <v>2022000010</v>
      </c>
      <c r="L35" s="54">
        <v>160500</v>
      </c>
    </row>
    <row r="36" spans="1:12" x14ac:dyDescent="0.25">
      <c r="A36" s="537"/>
      <c r="B36" s="20" t="s">
        <v>740</v>
      </c>
      <c r="C36" s="20"/>
      <c r="D36" s="21">
        <v>44697</v>
      </c>
      <c r="E36" s="20" t="s">
        <v>768</v>
      </c>
      <c r="F36" s="38">
        <v>2022100462</v>
      </c>
      <c r="G36" s="20" t="s">
        <v>845</v>
      </c>
      <c r="H36" s="20">
        <v>830122566</v>
      </c>
      <c r="I36" s="20" t="s">
        <v>1170</v>
      </c>
      <c r="J36" s="20" t="s">
        <v>771</v>
      </c>
      <c r="K36" s="23">
        <v>2022000010</v>
      </c>
      <c r="L36" s="55">
        <v>24932.97</v>
      </c>
    </row>
    <row r="37" spans="1:12" x14ac:dyDescent="0.25">
      <c r="A37" s="537"/>
      <c r="B37" s="25" t="s">
        <v>740</v>
      </c>
      <c r="C37" s="25"/>
      <c r="D37" s="26">
        <v>44708</v>
      </c>
      <c r="E37" s="25" t="s">
        <v>768</v>
      </c>
      <c r="F37" s="37">
        <v>2022100502</v>
      </c>
      <c r="G37" s="25" t="s">
        <v>845</v>
      </c>
      <c r="H37" s="25">
        <v>830122566</v>
      </c>
      <c r="I37" s="25" t="s">
        <v>1171</v>
      </c>
      <c r="J37" s="25" t="s">
        <v>771</v>
      </c>
      <c r="K37" s="28">
        <v>2022000010</v>
      </c>
      <c r="L37" s="54">
        <v>49866</v>
      </c>
    </row>
    <row r="38" spans="1:12" x14ac:dyDescent="0.25">
      <c r="A38" s="537"/>
      <c r="B38" s="20" t="s">
        <v>740</v>
      </c>
      <c r="C38" s="20"/>
      <c r="D38" s="21">
        <v>44713</v>
      </c>
      <c r="E38" s="20" t="s">
        <v>768</v>
      </c>
      <c r="F38" s="38">
        <v>2022100567</v>
      </c>
      <c r="G38" s="20" t="s">
        <v>845</v>
      </c>
      <c r="H38" s="20">
        <v>830122566</v>
      </c>
      <c r="I38" s="20" t="s">
        <v>849</v>
      </c>
      <c r="J38" s="20" t="s">
        <v>771</v>
      </c>
      <c r="K38" s="23">
        <v>2022000010</v>
      </c>
      <c r="L38" s="55">
        <v>212406</v>
      </c>
    </row>
    <row r="39" spans="1:12" x14ac:dyDescent="0.25">
      <c r="A39" s="537"/>
      <c r="B39" s="25" t="s">
        <v>740</v>
      </c>
      <c r="C39" s="25"/>
      <c r="D39" s="26">
        <v>44714</v>
      </c>
      <c r="E39" s="25" t="s">
        <v>768</v>
      </c>
      <c r="F39" s="37">
        <v>2022100569</v>
      </c>
      <c r="G39" s="25" t="s">
        <v>845</v>
      </c>
      <c r="H39" s="25">
        <v>830122566</v>
      </c>
      <c r="I39" s="25" t="s">
        <v>1172</v>
      </c>
      <c r="J39" s="25" t="s">
        <v>771</v>
      </c>
      <c r="K39" s="28">
        <v>2022000010</v>
      </c>
      <c r="L39" s="54">
        <v>160500</v>
      </c>
    </row>
    <row r="40" spans="1:12" x14ac:dyDescent="0.25">
      <c r="A40" s="537"/>
      <c r="B40" s="20" t="s">
        <v>740</v>
      </c>
      <c r="C40" s="20"/>
      <c r="D40" s="21">
        <v>44720</v>
      </c>
      <c r="E40" s="20" t="s">
        <v>768</v>
      </c>
      <c r="F40" s="38">
        <v>2022100578</v>
      </c>
      <c r="G40" s="20" t="s">
        <v>845</v>
      </c>
      <c r="H40" s="20">
        <v>830122566</v>
      </c>
      <c r="I40" s="20" t="s">
        <v>1173</v>
      </c>
      <c r="J40" s="20" t="s">
        <v>771</v>
      </c>
      <c r="K40" s="23">
        <v>2022000010</v>
      </c>
      <c r="L40" s="55">
        <v>204194.09</v>
      </c>
    </row>
    <row r="41" spans="1:12" x14ac:dyDescent="0.25">
      <c r="A41" s="537"/>
      <c r="B41" s="25" t="s">
        <v>740</v>
      </c>
      <c r="C41" s="25"/>
      <c r="D41" s="26">
        <v>44725</v>
      </c>
      <c r="E41" s="25" t="s">
        <v>768</v>
      </c>
      <c r="F41" s="37">
        <v>2022100592</v>
      </c>
      <c r="G41" s="25" t="s">
        <v>845</v>
      </c>
      <c r="H41" s="25">
        <v>830122566</v>
      </c>
      <c r="I41" s="25" t="s">
        <v>1174</v>
      </c>
      <c r="J41" s="25" t="s">
        <v>771</v>
      </c>
      <c r="K41" s="28">
        <v>2022000010</v>
      </c>
      <c r="L41" s="54">
        <v>24932.97</v>
      </c>
    </row>
    <row r="42" spans="1:12" x14ac:dyDescent="0.25">
      <c r="A42" s="537"/>
      <c r="B42" s="20" t="s">
        <v>741</v>
      </c>
      <c r="C42" s="20"/>
      <c r="D42" s="21">
        <v>44647</v>
      </c>
      <c r="E42" s="20" t="s">
        <v>768</v>
      </c>
      <c r="F42" s="38">
        <v>2022590056</v>
      </c>
      <c r="G42" s="20" t="s">
        <v>845</v>
      </c>
      <c r="H42" s="20">
        <v>830122566</v>
      </c>
      <c r="I42" s="20" t="s">
        <v>849</v>
      </c>
      <c r="J42" s="20" t="s">
        <v>771</v>
      </c>
      <c r="K42" s="23">
        <v>2022000010</v>
      </c>
      <c r="L42" s="55">
        <v>28933</v>
      </c>
    </row>
    <row r="43" spans="1:12" x14ac:dyDescent="0.25">
      <c r="A43" s="537"/>
      <c r="B43" s="25" t="s">
        <v>741</v>
      </c>
      <c r="C43" s="25"/>
      <c r="D43" s="26">
        <v>44674</v>
      </c>
      <c r="E43" s="25" t="s">
        <v>768</v>
      </c>
      <c r="F43" s="37">
        <v>2022590070</v>
      </c>
      <c r="G43" s="25" t="s">
        <v>893</v>
      </c>
      <c r="H43" s="25">
        <v>901028579</v>
      </c>
      <c r="I43" s="25" t="s">
        <v>1175</v>
      </c>
      <c r="J43" s="25" t="s">
        <v>771</v>
      </c>
      <c r="K43" s="28">
        <v>2022000184</v>
      </c>
      <c r="L43" s="54">
        <v>168067</v>
      </c>
    </row>
    <row r="44" spans="1:12" x14ac:dyDescent="0.25">
      <c r="A44" s="537"/>
      <c r="B44" s="20" t="s">
        <v>741</v>
      </c>
      <c r="C44" s="20"/>
      <c r="D44" s="21">
        <v>44678</v>
      </c>
      <c r="E44" s="20" t="s">
        <v>768</v>
      </c>
      <c r="F44" s="38">
        <v>2022590071</v>
      </c>
      <c r="G44" s="20" t="s">
        <v>845</v>
      </c>
      <c r="H44" s="20">
        <v>830122566</v>
      </c>
      <c r="I44" s="20" t="s">
        <v>1167</v>
      </c>
      <c r="J44" s="20" t="s">
        <v>771</v>
      </c>
      <c r="K44" s="23">
        <v>2022000010</v>
      </c>
      <c r="L44" s="55">
        <v>24958</v>
      </c>
    </row>
    <row r="45" spans="1:12" x14ac:dyDescent="0.25">
      <c r="A45" s="537"/>
      <c r="B45" s="25" t="s">
        <v>741</v>
      </c>
      <c r="C45" s="25"/>
      <c r="D45" s="26">
        <v>44697</v>
      </c>
      <c r="E45" s="25" t="s">
        <v>768</v>
      </c>
      <c r="F45" s="37">
        <v>2022590100</v>
      </c>
      <c r="G45" s="25" t="s">
        <v>845</v>
      </c>
      <c r="H45" s="25">
        <v>830122566</v>
      </c>
      <c r="I45" s="25" t="s">
        <v>1176</v>
      </c>
      <c r="J45" s="25" t="s">
        <v>771</v>
      </c>
      <c r="K45" s="28">
        <v>2022000010</v>
      </c>
      <c r="L45" s="54">
        <v>24933</v>
      </c>
    </row>
    <row r="46" spans="1:12" x14ac:dyDescent="0.25">
      <c r="A46" s="537"/>
      <c r="B46" s="20" t="s">
        <v>741</v>
      </c>
      <c r="C46" s="20"/>
      <c r="D46" s="21">
        <v>44708</v>
      </c>
      <c r="E46" s="20" t="s">
        <v>768</v>
      </c>
      <c r="F46" s="38">
        <v>2022590101</v>
      </c>
      <c r="G46" s="20" t="s">
        <v>893</v>
      </c>
      <c r="H46" s="20">
        <v>901028579</v>
      </c>
      <c r="I46" s="20" t="s">
        <v>1177</v>
      </c>
      <c r="J46" s="20" t="s">
        <v>771</v>
      </c>
      <c r="K46" s="23">
        <v>2022000184</v>
      </c>
      <c r="L46" s="55">
        <v>168067</v>
      </c>
    </row>
    <row r="47" spans="1:12" x14ac:dyDescent="0.25">
      <c r="A47" s="537"/>
      <c r="B47" s="25" t="s">
        <v>741</v>
      </c>
      <c r="C47" s="25"/>
      <c r="D47" s="26">
        <v>44740</v>
      </c>
      <c r="E47" s="25" t="s">
        <v>768</v>
      </c>
      <c r="F47" s="37">
        <v>2022590121</v>
      </c>
      <c r="G47" s="25" t="s">
        <v>893</v>
      </c>
      <c r="H47" s="25">
        <v>901028579</v>
      </c>
      <c r="I47" s="25" t="s">
        <v>1178</v>
      </c>
      <c r="J47" s="25" t="s">
        <v>771</v>
      </c>
      <c r="K47" s="28">
        <v>2022000184</v>
      </c>
      <c r="L47" s="54">
        <v>168067</v>
      </c>
    </row>
    <row r="48" spans="1:12" x14ac:dyDescent="0.25">
      <c r="A48" s="537"/>
      <c r="B48" s="539"/>
      <c r="C48" s="540"/>
      <c r="D48" s="540"/>
      <c r="E48" s="540"/>
      <c r="F48" s="540"/>
      <c r="G48" s="540"/>
      <c r="H48" s="540"/>
      <c r="I48" s="540"/>
      <c r="J48" s="540"/>
      <c r="K48" s="30" t="s">
        <v>779</v>
      </c>
      <c r="L48" s="56">
        <f>SUM(L30:L47)</f>
        <v>1995483.03</v>
      </c>
    </row>
    <row r="49" spans="1:12" ht="15.75" x14ac:dyDescent="0.25">
      <c r="A49" s="537"/>
      <c r="B49" s="65" t="s">
        <v>1157</v>
      </c>
      <c r="C49" s="29"/>
      <c r="D49" s="29"/>
      <c r="E49" s="29"/>
      <c r="F49" s="29"/>
      <c r="G49" s="29"/>
      <c r="H49" s="29"/>
      <c r="I49" s="29"/>
      <c r="J49" s="29"/>
      <c r="K49" s="29"/>
      <c r="L49" s="54"/>
    </row>
    <row r="50" spans="1:12" x14ac:dyDescent="0.25">
      <c r="A50" s="537"/>
      <c r="B50" s="63" t="s">
        <v>758</v>
      </c>
      <c r="C50" s="63" t="s">
        <v>759</v>
      </c>
      <c r="D50" s="63" t="s">
        <v>760</v>
      </c>
      <c r="E50" s="63" t="s">
        <v>761</v>
      </c>
      <c r="F50" s="63" t="s">
        <v>762</v>
      </c>
      <c r="G50" s="63" t="s">
        <v>763</v>
      </c>
      <c r="H50" s="63" t="s">
        <v>764</v>
      </c>
      <c r="I50" s="63" t="s">
        <v>46</v>
      </c>
      <c r="J50" s="63" t="s">
        <v>765</v>
      </c>
      <c r="K50" s="63" t="s">
        <v>762</v>
      </c>
      <c r="L50" s="64" t="s">
        <v>766</v>
      </c>
    </row>
    <row r="51" spans="1:12" x14ac:dyDescent="0.25">
      <c r="A51" s="537"/>
      <c r="B51" s="20" t="s">
        <v>741</v>
      </c>
      <c r="C51" s="20"/>
      <c r="D51" s="21">
        <v>44647</v>
      </c>
      <c r="E51" s="20" t="s">
        <v>768</v>
      </c>
      <c r="F51" s="38">
        <v>2022590056</v>
      </c>
      <c r="G51" s="20" t="s">
        <v>845</v>
      </c>
      <c r="H51" s="20">
        <v>830122566</v>
      </c>
      <c r="I51" s="20" t="s">
        <v>849</v>
      </c>
      <c r="J51" s="20" t="s">
        <v>771</v>
      </c>
      <c r="K51" s="23">
        <v>2022000010</v>
      </c>
      <c r="L51" s="49">
        <v>28933</v>
      </c>
    </row>
    <row r="52" spans="1:12" x14ac:dyDescent="0.25">
      <c r="A52" s="537"/>
      <c r="B52" s="25" t="s">
        <v>741</v>
      </c>
      <c r="C52" s="25"/>
      <c r="D52" s="26">
        <v>44674</v>
      </c>
      <c r="E52" s="25" t="s">
        <v>768</v>
      </c>
      <c r="F52" s="37">
        <v>2022590070</v>
      </c>
      <c r="G52" s="25" t="s">
        <v>893</v>
      </c>
      <c r="H52" s="25">
        <v>901028579</v>
      </c>
      <c r="I52" s="25" t="s">
        <v>1175</v>
      </c>
      <c r="J52" s="25" t="s">
        <v>771</v>
      </c>
      <c r="K52" s="28">
        <v>2022000184</v>
      </c>
      <c r="L52" s="48">
        <v>168067</v>
      </c>
    </row>
    <row r="53" spans="1:12" x14ac:dyDescent="0.25">
      <c r="A53" s="537"/>
      <c r="B53" s="20" t="s">
        <v>741</v>
      </c>
      <c r="C53" s="20"/>
      <c r="D53" s="21">
        <v>44678</v>
      </c>
      <c r="E53" s="20" t="s">
        <v>768</v>
      </c>
      <c r="F53" s="38">
        <v>2022590071</v>
      </c>
      <c r="G53" s="20" t="s">
        <v>845</v>
      </c>
      <c r="H53" s="20">
        <v>830122566</v>
      </c>
      <c r="I53" s="20" t="s">
        <v>1167</v>
      </c>
      <c r="J53" s="20" t="s">
        <v>771</v>
      </c>
      <c r="K53" s="23">
        <v>2022000010</v>
      </c>
      <c r="L53" s="49">
        <v>24958</v>
      </c>
    </row>
    <row r="54" spans="1:12" x14ac:dyDescent="0.25">
      <c r="A54" s="537"/>
      <c r="B54" s="25" t="s">
        <v>741</v>
      </c>
      <c r="C54" s="25"/>
      <c r="D54" s="26">
        <v>44697</v>
      </c>
      <c r="E54" s="25" t="s">
        <v>768</v>
      </c>
      <c r="F54" s="37">
        <v>2022590100</v>
      </c>
      <c r="G54" s="25" t="s">
        <v>845</v>
      </c>
      <c r="H54" s="25">
        <v>830122566</v>
      </c>
      <c r="I54" s="25" t="s">
        <v>1176</v>
      </c>
      <c r="J54" s="25" t="s">
        <v>771</v>
      </c>
      <c r="K54" s="28">
        <v>2022000010</v>
      </c>
      <c r="L54" s="48">
        <v>24933</v>
      </c>
    </row>
    <row r="55" spans="1:12" x14ac:dyDescent="0.25">
      <c r="A55" s="537"/>
      <c r="B55" s="20" t="s">
        <v>741</v>
      </c>
      <c r="C55" s="20"/>
      <c r="D55" s="21">
        <v>44708</v>
      </c>
      <c r="E55" s="20" t="s">
        <v>768</v>
      </c>
      <c r="F55" s="38">
        <v>2022590101</v>
      </c>
      <c r="G55" s="20" t="s">
        <v>893</v>
      </c>
      <c r="H55" s="20">
        <v>901028579</v>
      </c>
      <c r="I55" s="20" t="s">
        <v>1177</v>
      </c>
      <c r="J55" s="20" t="s">
        <v>771</v>
      </c>
      <c r="K55" s="23">
        <v>2022000184</v>
      </c>
      <c r="L55" s="49">
        <v>168067</v>
      </c>
    </row>
    <row r="56" spans="1:12" x14ac:dyDescent="0.25">
      <c r="A56" s="537"/>
      <c r="B56" s="25" t="s">
        <v>741</v>
      </c>
      <c r="C56" s="25"/>
      <c r="D56" s="26">
        <v>44740</v>
      </c>
      <c r="E56" s="25" t="s">
        <v>768</v>
      </c>
      <c r="F56" s="37">
        <v>2022590121</v>
      </c>
      <c r="G56" s="25" t="s">
        <v>893</v>
      </c>
      <c r="H56" s="25">
        <v>901028579</v>
      </c>
      <c r="I56" s="25" t="s">
        <v>1178</v>
      </c>
      <c r="J56" s="25" t="s">
        <v>771</v>
      </c>
      <c r="K56" s="28">
        <v>2022000184</v>
      </c>
      <c r="L56" s="48">
        <v>168067</v>
      </c>
    </row>
    <row r="57" spans="1:12" x14ac:dyDescent="0.25">
      <c r="A57" s="537"/>
      <c r="B57" s="20" t="s">
        <v>739</v>
      </c>
      <c r="C57" s="20"/>
      <c r="D57" s="21">
        <v>44683</v>
      </c>
      <c r="E57" s="20" t="s">
        <v>768</v>
      </c>
      <c r="F57" s="38">
        <v>2022100433</v>
      </c>
      <c r="G57" s="20" t="s">
        <v>845</v>
      </c>
      <c r="H57" s="20">
        <v>830122566</v>
      </c>
      <c r="I57" s="20" t="s">
        <v>1179</v>
      </c>
      <c r="J57" s="20" t="s">
        <v>771</v>
      </c>
      <c r="K57" s="23">
        <v>2022000009</v>
      </c>
      <c r="L57" s="49">
        <v>211836</v>
      </c>
    </row>
    <row r="58" spans="1:12" x14ac:dyDescent="0.25">
      <c r="A58" s="537"/>
      <c r="B58" s="25" t="s">
        <v>739</v>
      </c>
      <c r="C58" s="25"/>
      <c r="D58" s="26">
        <v>44653</v>
      </c>
      <c r="E58" s="25" t="s">
        <v>768</v>
      </c>
      <c r="F58" s="37">
        <v>2022590059</v>
      </c>
      <c r="G58" s="25" t="s">
        <v>1180</v>
      </c>
      <c r="H58" s="25">
        <v>800153993</v>
      </c>
      <c r="I58" s="25" t="s">
        <v>1193</v>
      </c>
      <c r="J58" s="25" t="s">
        <v>771</v>
      </c>
      <c r="K58" s="28">
        <v>2022000009</v>
      </c>
      <c r="L58" s="48">
        <v>73004</v>
      </c>
    </row>
    <row r="59" spans="1:12" x14ac:dyDescent="0.25">
      <c r="A59" s="537"/>
      <c r="B59" s="20" t="s">
        <v>739</v>
      </c>
      <c r="C59" s="20"/>
      <c r="D59" s="21">
        <v>44653</v>
      </c>
      <c r="E59" s="20" t="s">
        <v>768</v>
      </c>
      <c r="F59" s="38">
        <v>2022590060</v>
      </c>
      <c r="G59" s="20" t="s">
        <v>1180</v>
      </c>
      <c r="H59" s="20">
        <v>800153993</v>
      </c>
      <c r="I59" s="20" t="s">
        <v>1194</v>
      </c>
      <c r="J59" s="20" t="s">
        <v>771</v>
      </c>
      <c r="K59" s="23">
        <v>2022000009</v>
      </c>
      <c r="L59" s="49">
        <v>73004</v>
      </c>
    </row>
    <row r="60" spans="1:12" x14ac:dyDescent="0.25">
      <c r="A60" s="537"/>
      <c r="B60" s="25" t="s">
        <v>739</v>
      </c>
      <c r="C60" s="25"/>
      <c r="D60" s="26">
        <v>44653</v>
      </c>
      <c r="E60" s="25" t="s">
        <v>768</v>
      </c>
      <c r="F60" s="37">
        <v>2022590061</v>
      </c>
      <c r="G60" s="25" t="s">
        <v>1180</v>
      </c>
      <c r="H60" s="25">
        <v>800153993</v>
      </c>
      <c r="I60" s="25" t="s">
        <v>1195</v>
      </c>
      <c r="J60" s="25" t="s">
        <v>771</v>
      </c>
      <c r="K60" s="28">
        <v>2022000009</v>
      </c>
      <c r="L60" s="48">
        <v>73004</v>
      </c>
    </row>
    <row r="61" spans="1:12" x14ac:dyDescent="0.25">
      <c r="A61" s="537"/>
      <c r="B61" s="20" t="s">
        <v>739</v>
      </c>
      <c r="C61" s="20"/>
      <c r="D61" s="21">
        <v>44653</v>
      </c>
      <c r="E61" s="20" t="s">
        <v>768</v>
      </c>
      <c r="F61" s="38">
        <v>2022590062</v>
      </c>
      <c r="G61" s="20" t="s">
        <v>1180</v>
      </c>
      <c r="H61" s="20">
        <v>800153993</v>
      </c>
      <c r="I61" s="20" t="s">
        <v>1196</v>
      </c>
      <c r="J61" s="20" t="s">
        <v>771</v>
      </c>
      <c r="K61" s="23">
        <v>2022000009</v>
      </c>
      <c r="L61" s="49">
        <v>73004</v>
      </c>
    </row>
    <row r="62" spans="1:12" x14ac:dyDescent="0.25">
      <c r="A62" s="537"/>
      <c r="B62" s="25" t="s">
        <v>739</v>
      </c>
      <c r="C62" s="25"/>
      <c r="D62" s="26">
        <v>44653</v>
      </c>
      <c r="E62" s="25" t="s">
        <v>768</v>
      </c>
      <c r="F62" s="37">
        <v>2022590063</v>
      </c>
      <c r="G62" s="25" t="s">
        <v>1180</v>
      </c>
      <c r="H62" s="25">
        <v>800153993</v>
      </c>
      <c r="I62" s="25" t="s">
        <v>1197</v>
      </c>
      <c r="J62" s="25" t="s">
        <v>771</v>
      </c>
      <c r="K62" s="28">
        <v>2022000009</v>
      </c>
      <c r="L62" s="48">
        <v>73004</v>
      </c>
    </row>
    <row r="63" spans="1:12" x14ac:dyDescent="0.25">
      <c r="A63" s="537"/>
      <c r="B63" s="20" t="s">
        <v>739</v>
      </c>
      <c r="C63" s="20"/>
      <c r="D63" s="21">
        <v>44653</v>
      </c>
      <c r="E63" s="20" t="s">
        <v>768</v>
      </c>
      <c r="F63" s="38">
        <v>2022590064</v>
      </c>
      <c r="G63" s="20" t="s">
        <v>1180</v>
      </c>
      <c r="H63" s="20">
        <v>800153993</v>
      </c>
      <c r="I63" s="20" t="s">
        <v>1198</v>
      </c>
      <c r="J63" s="20" t="s">
        <v>771</v>
      </c>
      <c r="K63" s="23">
        <v>2022000009</v>
      </c>
      <c r="L63" s="49">
        <v>108746</v>
      </c>
    </row>
    <row r="64" spans="1:12" x14ac:dyDescent="0.25">
      <c r="A64" s="537"/>
      <c r="B64" s="25" t="s">
        <v>739</v>
      </c>
      <c r="C64" s="25"/>
      <c r="D64" s="26">
        <v>44687</v>
      </c>
      <c r="E64" s="25" t="s">
        <v>768</v>
      </c>
      <c r="F64" s="37">
        <v>2022590088</v>
      </c>
      <c r="G64" s="25" t="s">
        <v>1180</v>
      </c>
      <c r="H64" s="25">
        <v>800153993</v>
      </c>
      <c r="I64" s="25" t="s">
        <v>1181</v>
      </c>
      <c r="J64" s="25" t="s">
        <v>771</v>
      </c>
      <c r="K64" s="28">
        <v>2022000009</v>
      </c>
      <c r="L64" s="48">
        <v>73004</v>
      </c>
    </row>
    <row r="65" spans="1:12" x14ac:dyDescent="0.25">
      <c r="A65" s="537"/>
      <c r="B65" s="20" t="s">
        <v>739</v>
      </c>
      <c r="C65" s="20"/>
      <c r="D65" s="21">
        <v>44687</v>
      </c>
      <c r="E65" s="20" t="s">
        <v>768</v>
      </c>
      <c r="F65" s="38">
        <v>2022590089</v>
      </c>
      <c r="G65" s="20" t="s">
        <v>1180</v>
      </c>
      <c r="H65" s="20">
        <v>800153993</v>
      </c>
      <c r="I65" s="20" t="s">
        <v>1182</v>
      </c>
      <c r="J65" s="20" t="s">
        <v>771</v>
      </c>
      <c r="K65" s="23">
        <v>2022000009</v>
      </c>
      <c r="L65" s="49">
        <v>73004</v>
      </c>
    </row>
    <row r="66" spans="1:12" x14ac:dyDescent="0.25">
      <c r="A66" s="537"/>
      <c r="B66" s="25" t="s">
        <v>739</v>
      </c>
      <c r="C66" s="25"/>
      <c r="D66" s="26">
        <v>44687</v>
      </c>
      <c r="E66" s="25" t="s">
        <v>768</v>
      </c>
      <c r="F66" s="37">
        <v>2022590090</v>
      </c>
      <c r="G66" s="25" t="s">
        <v>1180</v>
      </c>
      <c r="H66" s="25">
        <v>800153993</v>
      </c>
      <c r="I66" s="25" t="s">
        <v>1183</v>
      </c>
      <c r="J66" s="25" t="s">
        <v>771</v>
      </c>
      <c r="K66" s="28">
        <v>2022000009</v>
      </c>
      <c r="L66" s="48">
        <v>73004</v>
      </c>
    </row>
    <row r="67" spans="1:12" x14ac:dyDescent="0.25">
      <c r="A67" s="537"/>
      <c r="B67" s="20" t="s">
        <v>739</v>
      </c>
      <c r="C67" s="20"/>
      <c r="D67" s="21">
        <v>44687</v>
      </c>
      <c r="E67" s="20" t="s">
        <v>768</v>
      </c>
      <c r="F67" s="38">
        <v>2022590091</v>
      </c>
      <c r="G67" s="20" t="s">
        <v>1180</v>
      </c>
      <c r="H67" s="20">
        <v>800153993</v>
      </c>
      <c r="I67" s="20" t="s">
        <v>1184</v>
      </c>
      <c r="J67" s="20" t="s">
        <v>771</v>
      </c>
      <c r="K67" s="23">
        <v>2022000009</v>
      </c>
      <c r="L67" s="49">
        <v>73004</v>
      </c>
    </row>
    <row r="68" spans="1:12" x14ac:dyDescent="0.25">
      <c r="A68" s="537"/>
      <c r="B68" s="25" t="s">
        <v>739</v>
      </c>
      <c r="C68" s="25"/>
      <c r="D68" s="26">
        <v>44687</v>
      </c>
      <c r="E68" s="25" t="s">
        <v>768</v>
      </c>
      <c r="F68" s="37">
        <v>2022590092</v>
      </c>
      <c r="G68" s="25" t="s">
        <v>1180</v>
      </c>
      <c r="H68" s="25">
        <v>800153993</v>
      </c>
      <c r="I68" s="25" t="s">
        <v>1185</v>
      </c>
      <c r="J68" s="25" t="s">
        <v>771</v>
      </c>
      <c r="K68" s="28">
        <v>2022000009</v>
      </c>
      <c r="L68" s="48">
        <v>73004</v>
      </c>
    </row>
    <row r="69" spans="1:12" x14ac:dyDescent="0.25">
      <c r="A69" s="537"/>
      <c r="B69" s="20" t="s">
        <v>739</v>
      </c>
      <c r="C69" s="20"/>
      <c r="D69" s="21">
        <v>44687</v>
      </c>
      <c r="E69" s="20" t="s">
        <v>768</v>
      </c>
      <c r="F69" s="38">
        <v>2022590093</v>
      </c>
      <c r="G69" s="20" t="s">
        <v>1180</v>
      </c>
      <c r="H69" s="20">
        <v>800153993</v>
      </c>
      <c r="I69" s="20" t="s">
        <v>1186</v>
      </c>
      <c r="J69" s="20" t="s">
        <v>771</v>
      </c>
      <c r="K69" s="23">
        <v>2022000009</v>
      </c>
      <c r="L69" s="49">
        <v>73004</v>
      </c>
    </row>
    <row r="70" spans="1:12" x14ac:dyDescent="0.25">
      <c r="A70" s="537"/>
      <c r="B70" s="25" t="s">
        <v>739</v>
      </c>
      <c r="C70" s="25"/>
      <c r="D70" s="26">
        <v>44713</v>
      </c>
      <c r="E70" s="25" t="s">
        <v>768</v>
      </c>
      <c r="F70" s="37">
        <v>2022590112</v>
      </c>
      <c r="G70" s="25" t="s">
        <v>1180</v>
      </c>
      <c r="H70" s="25">
        <v>800153993</v>
      </c>
      <c r="I70" s="25" t="s">
        <v>1187</v>
      </c>
      <c r="J70" s="25" t="s">
        <v>771</v>
      </c>
      <c r="K70" s="28">
        <v>2022000009</v>
      </c>
      <c r="L70" s="48">
        <v>73004</v>
      </c>
    </row>
    <row r="71" spans="1:12" x14ac:dyDescent="0.25">
      <c r="A71" s="537"/>
      <c r="B71" s="20" t="s">
        <v>739</v>
      </c>
      <c r="C71" s="20"/>
      <c r="D71" s="21">
        <v>44713</v>
      </c>
      <c r="E71" s="20" t="s">
        <v>768</v>
      </c>
      <c r="F71" s="38">
        <v>2022590113</v>
      </c>
      <c r="G71" s="20" t="s">
        <v>1180</v>
      </c>
      <c r="H71" s="20">
        <v>800153993</v>
      </c>
      <c r="I71" s="20" t="s">
        <v>1188</v>
      </c>
      <c r="J71" s="20" t="s">
        <v>771</v>
      </c>
      <c r="K71" s="23">
        <v>2022000009</v>
      </c>
      <c r="L71" s="49">
        <v>73004</v>
      </c>
    </row>
    <row r="72" spans="1:12" x14ac:dyDescent="0.25">
      <c r="A72" s="537"/>
      <c r="B72" s="25" t="s">
        <v>739</v>
      </c>
      <c r="C72" s="25"/>
      <c r="D72" s="26">
        <v>44713</v>
      </c>
      <c r="E72" s="25" t="s">
        <v>768</v>
      </c>
      <c r="F72" s="37">
        <v>2022590114</v>
      </c>
      <c r="G72" s="25" t="s">
        <v>1180</v>
      </c>
      <c r="H72" s="25">
        <v>800153993</v>
      </c>
      <c r="I72" s="25" t="s">
        <v>1189</v>
      </c>
      <c r="J72" s="25" t="s">
        <v>771</v>
      </c>
      <c r="K72" s="28">
        <v>2022000009</v>
      </c>
      <c r="L72" s="48">
        <v>73004</v>
      </c>
    </row>
    <row r="73" spans="1:12" x14ac:dyDescent="0.25">
      <c r="A73" s="537"/>
      <c r="B73" s="20" t="s">
        <v>739</v>
      </c>
      <c r="C73" s="20"/>
      <c r="D73" s="21">
        <v>44713</v>
      </c>
      <c r="E73" s="20" t="s">
        <v>768</v>
      </c>
      <c r="F73" s="38">
        <v>2022590115</v>
      </c>
      <c r="G73" s="20" t="s">
        <v>1180</v>
      </c>
      <c r="H73" s="20">
        <v>800153993</v>
      </c>
      <c r="I73" s="20" t="s">
        <v>1190</v>
      </c>
      <c r="J73" s="20" t="s">
        <v>771</v>
      </c>
      <c r="K73" s="23">
        <v>2022000009</v>
      </c>
      <c r="L73" s="49">
        <v>73004</v>
      </c>
    </row>
    <row r="74" spans="1:12" x14ac:dyDescent="0.25">
      <c r="A74" s="537"/>
      <c r="B74" s="25" t="s">
        <v>739</v>
      </c>
      <c r="C74" s="25"/>
      <c r="D74" s="26">
        <v>44713</v>
      </c>
      <c r="E74" s="25" t="s">
        <v>768</v>
      </c>
      <c r="F74" s="37">
        <v>2022590116</v>
      </c>
      <c r="G74" s="25" t="s">
        <v>1180</v>
      </c>
      <c r="H74" s="25">
        <v>800153993</v>
      </c>
      <c r="I74" s="25" t="s">
        <v>1191</v>
      </c>
      <c r="J74" s="25" t="s">
        <v>771</v>
      </c>
      <c r="K74" s="28">
        <v>2022000009</v>
      </c>
      <c r="L74" s="48">
        <v>73004</v>
      </c>
    </row>
    <row r="75" spans="1:12" x14ac:dyDescent="0.25">
      <c r="A75" s="537"/>
      <c r="B75" s="20" t="s">
        <v>739</v>
      </c>
      <c r="C75" s="20"/>
      <c r="D75" s="21">
        <v>44713</v>
      </c>
      <c r="E75" s="20" t="s">
        <v>768</v>
      </c>
      <c r="F75" s="38">
        <v>2022590117</v>
      </c>
      <c r="G75" s="20" t="s">
        <v>1180</v>
      </c>
      <c r="H75" s="20">
        <v>800153993</v>
      </c>
      <c r="I75" s="20" t="s">
        <v>1192</v>
      </c>
      <c r="J75" s="20" t="s">
        <v>771</v>
      </c>
      <c r="K75" s="23">
        <v>2022000009</v>
      </c>
      <c r="L75" s="49">
        <v>73004</v>
      </c>
    </row>
    <row r="76" spans="1:12" x14ac:dyDescent="0.25">
      <c r="A76" s="537"/>
      <c r="B76" s="539"/>
      <c r="C76" s="540"/>
      <c r="D76" s="540"/>
      <c r="E76" s="540"/>
      <c r="F76" s="540"/>
      <c r="G76" s="540"/>
      <c r="H76" s="540"/>
      <c r="I76" s="540"/>
      <c r="J76" s="540"/>
      <c r="K76" s="30" t="s">
        <v>779</v>
      </c>
      <c r="L76" s="56">
        <f>SUM(L51:L75)</f>
        <v>2144675</v>
      </c>
    </row>
    <row r="77" spans="1:12" x14ac:dyDescent="0.25">
      <c r="A77" s="537"/>
      <c r="L77" s="66"/>
    </row>
    <row r="78" spans="1:12" ht="15.75" thickBot="1" x14ac:dyDescent="0.3">
      <c r="A78" s="541"/>
      <c r="B78" s="39"/>
      <c r="C78" s="39"/>
      <c r="D78" s="39"/>
      <c r="E78" s="39"/>
      <c r="F78" s="39"/>
      <c r="G78" s="39"/>
      <c r="H78" s="39"/>
      <c r="I78" s="39"/>
      <c r="J78" s="39"/>
      <c r="K78" s="47" t="s">
        <v>1154</v>
      </c>
      <c r="L78" s="58">
        <f>+L48+L76</f>
        <v>4140158.0300000003</v>
      </c>
    </row>
    <row r="79" spans="1:12" ht="15.75" thickBot="1" x14ac:dyDescent="0.3"/>
    <row r="80" spans="1:12" ht="15.75" x14ac:dyDescent="0.25">
      <c r="A80" s="536" t="s">
        <v>1199</v>
      </c>
      <c r="B80" s="34" t="s">
        <v>1156</v>
      </c>
      <c r="C80" s="35"/>
      <c r="D80" s="35"/>
      <c r="E80" s="35"/>
      <c r="F80" s="35"/>
      <c r="G80" s="35"/>
      <c r="H80" s="35"/>
      <c r="I80" s="35"/>
      <c r="J80" s="35"/>
      <c r="K80" s="35"/>
      <c r="L80" s="52"/>
    </row>
    <row r="81" spans="1:12" x14ac:dyDescent="0.25">
      <c r="A81" s="537"/>
      <c r="B81" s="36" t="s">
        <v>758</v>
      </c>
      <c r="C81" s="36" t="s">
        <v>759</v>
      </c>
      <c r="D81" s="36" t="s">
        <v>760</v>
      </c>
      <c r="E81" s="36" t="s">
        <v>761</v>
      </c>
      <c r="F81" s="36" t="s">
        <v>762</v>
      </c>
      <c r="G81" s="36" t="s">
        <v>763</v>
      </c>
      <c r="H81" s="36" t="s">
        <v>764</v>
      </c>
      <c r="I81" s="36" t="s">
        <v>46</v>
      </c>
      <c r="J81" s="36" t="s">
        <v>765</v>
      </c>
      <c r="K81" s="36" t="s">
        <v>762</v>
      </c>
      <c r="L81" s="53" t="s">
        <v>766</v>
      </c>
    </row>
    <row r="82" spans="1:12" x14ac:dyDescent="0.25">
      <c r="A82" s="537"/>
      <c r="B82" s="25" t="s">
        <v>668</v>
      </c>
      <c r="C82" s="25"/>
      <c r="D82" s="26">
        <v>44711</v>
      </c>
      <c r="E82" s="25" t="s">
        <v>1200</v>
      </c>
      <c r="F82" s="37">
        <v>2022000061</v>
      </c>
      <c r="G82" s="25" t="s">
        <v>900</v>
      </c>
      <c r="H82" s="25">
        <v>814003050</v>
      </c>
      <c r="I82" s="25" t="s">
        <v>1201</v>
      </c>
      <c r="J82" s="25" t="s">
        <v>771</v>
      </c>
      <c r="K82" s="28">
        <v>2022000197</v>
      </c>
      <c r="L82" s="48">
        <v>1412010</v>
      </c>
    </row>
    <row r="83" spans="1:12" x14ac:dyDescent="0.25">
      <c r="A83" s="537"/>
      <c r="B83" s="25" t="s">
        <v>668</v>
      </c>
      <c r="C83" s="20"/>
      <c r="D83" s="21">
        <v>44727</v>
      </c>
      <c r="E83" s="20" t="s">
        <v>1200</v>
      </c>
      <c r="F83" s="38">
        <v>2022000082</v>
      </c>
      <c r="G83" s="20" t="s">
        <v>900</v>
      </c>
      <c r="H83" s="20">
        <v>814003050</v>
      </c>
      <c r="I83" s="20" t="s">
        <v>1202</v>
      </c>
      <c r="J83" s="20" t="s">
        <v>771</v>
      </c>
      <c r="K83" s="20">
        <v>2022000197</v>
      </c>
      <c r="L83" s="49">
        <v>1571220</v>
      </c>
    </row>
    <row r="84" spans="1:12" x14ac:dyDescent="0.25">
      <c r="A84" s="537"/>
      <c r="B84" s="25" t="s">
        <v>668</v>
      </c>
      <c r="C84" s="25"/>
      <c r="D84" s="26">
        <v>44670</v>
      </c>
      <c r="E84" s="25" t="s">
        <v>768</v>
      </c>
      <c r="F84" s="37">
        <v>2022000140</v>
      </c>
      <c r="G84" s="25" t="s">
        <v>900</v>
      </c>
      <c r="H84" s="25">
        <v>814003050</v>
      </c>
      <c r="I84" s="25" t="s">
        <v>1203</v>
      </c>
      <c r="J84" s="25" t="s">
        <v>771</v>
      </c>
      <c r="K84" s="28">
        <v>2022000197</v>
      </c>
      <c r="L84" s="48">
        <v>1301397</v>
      </c>
    </row>
    <row r="85" spans="1:12" x14ac:dyDescent="0.25">
      <c r="A85" s="537"/>
      <c r="B85" s="20" t="s">
        <v>668</v>
      </c>
      <c r="C85" s="20"/>
      <c r="D85" s="21">
        <v>44689</v>
      </c>
      <c r="E85" s="20" t="s">
        <v>768</v>
      </c>
      <c r="F85" s="38">
        <v>2022000175</v>
      </c>
      <c r="G85" s="20" t="s">
        <v>900</v>
      </c>
      <c r="H85" s="20">
        <v>814003050</v>
      </c>
      <c r="I85" s="20" t="s">
        <v>1204</v>
      </c>
      <c r="J85" s="20" t="s">
        <v>771</v>
      </c>
      <c r="K85" s="23">
        <v>2022000197</v>
      </c>
      <c r="L85" s="49">
        <v>1835120</v>
      </c>
    </row>
    <row r="86" spans="1:12" x14ac:dyDescent="0.25">
      <c r="A86" s="537"/>
      <c r="B86" s="25" t="s">
        <v>668</v>
      </c>
      <c r="C86" s="25"/>
      <c r="D86" s="26">
        <v>44739</v>
      </c>
      <c r="E86" s="25" t="s">
        <v>768</v>
      </c>
      <c r="F86" s="37">
        <v>2022000210</v>
      </c>
      <c r="G86" s="25" t="s">
        <v>900</v>
      </c>
      <c r="H86" s="25">
        <v>814003050</v>
      </c>
      <c r="I86" s="25" t="s">
        <v>1205</v>
      </c>
      <c r="J86" s="25" t="s">
        <v>771</v>
      </c>
      <c r="K86" s="28">
        <v>2022000197</v>
      </c>
      <c r="L86" s="48">
        <v>2015500</v>
      </c>
    </row>
    <row r="87" spans="1:12" x14ac:dyDescent="0.25">
      <c r="A87" s="537"/>
      <c r="B87" s="516"/>
      <c r="C87" s="516"/>
      <c r="D87" s="516"/>
      <c r="E87" s="516"/>
      <c r="F87" s="516"/>
      <c r="G87" s="516"/>
      <c r="H87" s="516"/>
      <c r="I87" s="516"/>
      <c r="J87" s="516"/>
      <c r="K87" s="30" t="s">
        <v>779</v>
      </c>
      <c r="L87" s="56">
        <f>SUM(L82:L86)</f>
        <v>8135247</v>
      </c>
    </row>
    <row r="88" spans="1:12" ht="15.75" x14ac:dyDescent="0.25">
      <c r="A88" s="537"/>
      <c r="B88" s="18" t="s">
        <v>1157</v>
      </c>
      <c r="C88" s="30"/>
      <c r="D88" s="30"/>
      <c r="E88" s="30"/>
      <c r="F88" s="30"/>
      <c r="G88" s="30"/>
      <c r="H88" s="30"/>
      <c r="I88" s="30"/>
      <c r="J88" s="30"/>
      <c r="K88" s="30"/>
      <c r="L88" s="56"/>
    </row>
    <row r="89" spans="1:12" x14ac:dyDescent="0.25">
      <c r="A89" s="537"/>
      <c r="B89" s="36" t="s">
        <v>758</v>
      </c>
      <c r="C89" s="36" t="s">
        <v>759</v>
      </c>
      <c r="D89" s="36" t="s">
        <v>760</v>
      </c>
      <c r="E89" s="36" t="s">
        <v>761</v>
      </c>
      <c r="F89" s="36" t="s">
        <v>762</v>
      </c>
      <c r="G89" s="36" t="s">
        <v>763</v>
      </c>
      <c r="H89" s="36" t="s">
        <v>764</v>
      </c>
      <c r="I89" s="36" t="s">
        <v>46</v>
      </c>
      <c r="J89" s="36" t="s">
        <v>765</v>
      </c>
      <c r="K89" s="36" t="s">
        <v>762</v>
      </c>
      <c r="L89" s="53" t="s">
        <v>766</v>
      </c>
    </row>
    <row r="90" spans="1:12" x14ac:dyDescent="0.25">
      <c r="A90" s="537"/>
      <c r="B90" s="25" t="s">
        <v>669</v>
      </c>
      <c r="C90" s="20"/>
      <c r="D90" s="21">
        <v>44711</v>
      </c>
      <c r="E90" s="21" t="s">
        <v>1206</v>
      </c>
      <c r="F90" s="38">
        <v>2022000037</v>
      </c>
      <c r="G90" s="20" t="s">
        <v>900</v>
      </c>
      <c r="H90" s="20">
        <v>814003050</v>
      </c>
      <c r="I90" s="20" t="s">
        <v>1212</v>
      </c>
      <c r="J90" s="20" t="s">
        <v>771</v>
      </c>
      <c r="K90" s="20">
        <v>2022000197</v>
      </c>
      <c r="L90" s="49">
        <v>1112800</v>
      </c>
    </row>
    <row r="91" spans="1:12" x14ac:dyDescent="0.25">
      <c r="A91" s="537"/>
      <c r="B91" s="25" t="s">
        <v>669</v>
      </c>
      <c r="C91" s="25"/>
      <c r="D91" s="26">
        <v>44657</v>
      </c>
      <c r="E91" s="25" t="s">
        <v>768</v>
      </c>
      <c r="F91" s="37">
        <v>2022500591</v>
      </c>
      <c r="G91" s="25" t="s">
        <v>900</v>
      </c>
      <c r="H91" s="25">
        <v>814003050</v>
      </c>
      <c r="I91" s="25" t="s">
        <v>1207</v>
      </c>
      <c r="J91" s="25" t="s">
        <v>771</v>
      </c>
      <c r="K91" s="28">
        <v>2022000197</v>
      </c>
      <c r="L91" s="48">
        <v>1151500</v>
      </c>
    </row>
    <row r="92" spans="1:12" x14ac:dyDescent="0.25">
      <c r="A92" s="537"/>
      <c r="B92" s="20" t="s">
        <v>669</v>
      </c>
      <c r="C92" s="20"/>
      <c r="D92" s="21">
        <v>44670</v>
      </c>
      <c r="E92" s="20" t="s">
        <v>768</v>
      </c>
      <c r="F92" s="38">
        <v>2022500596</v>
      </c>
      <c r="G92" s="20" t="s">
        <v>900</v>
      </c>
      <c r="H92" s="20">
        <v>814003050</v>
      </c>
      <c r="I92" s="20" t="s">
        <v>1208</v>
      </c>
      <c r="J92" s="20" t="s">
        <v>771</v>
      </c>
      <c r="K92" s="23">
        <v>2022000197</v>
      </c>
      <c r="L92" s="49">
        <v>1112800</v>
      </c>
    </row>
    <row r="93" spans="1:12" x14ac:dyDescent="0.25">
      <c r="A93" s="537"/>
      <c r="B93" s="25" t="s">
        <v>669</v>
      </c>
      <c r="C93" s="25"/>
      <c r="D93" s="26">
        <v>44693</v>
      </c>
      <c r="E93" s="25" t="s">
        <v>768</v>
      </c>
      <c r="F93" s="37">
        <v>2022500619</v>
      </c>
      <c r="G93" s="25" t="s">
        <v>900</v>
      </c>
      <c r="H93" s="25">
        <v>814003050</v>
      </c>
      <c r="I93" s="25" t="s">
        <v>1209</v>
      </c>
      <c r="J93" s="25" t="s">
        <v>771</v>
      </c>
      <c r="K93" s="28">
        <v>2022000197</v>
      </c>
      <c r="L93" s="48">
        <v>1112800</v>
      </c>
    </row>
    <row r="94" spans="1:12" x14ac:dyDescent="0.25">
      <c r="A94" s="537"/>
      <c r="B94" s="20" t="s">
        <v>669</v>
      </c>
      <c r="C94" s="20"/>
      <c r="D94" s="21">
        <v>44740</v>
      </c>
      <c r="E94" s="20" t="s">
        <v>768</v>
      </c>
      <c r="F94" s="38">
        <v>2022500637</v>
      </c>
      <c r="G94" s="20" t="s">
        <v>900</v>
      </c>
      <c r="H94" s="20">
        <v>814003050</v>
      </c>
      <c r="I94" s="20" t="s">
        <v>1210</v>
      </c>
      <c r="J94" s="20" t="s">
        <v>771</v>
      </c>
      <c r="K94" s="23">
        <v>2022000197</v>
      </c>
      <c r="L94" s="49">
        <v>147000</v>
      </c>
    </row>
    <row r="95" spans="1:12" x14ac:dyDescent="0.25">
      <c r="A95" s="537"/>
      <c r="B95" s="516"/>
      <c r="C95" s="516"/>
      <c r="D95" s="516"/>
      <c r="E95" s="516"/>
      <c r="F95" s="516"/>
      <c r="G95" s="516"/>
      <c r="H95" s="516"/>
      <c r="I95" s="516"/>
      <c r="J95" s="516"/>
      <c r="K95" s="30" t="s">
        <v>779</v>
      </c>
      <c r="L95" s="56">
        <f>SUM(L90:L94)</f>
        <v>4636900</v>
      </c>
    </row>
    <row r="96" spans="1:12" x14ac:dyDescent="0.25">
      <c r="A96" s="537"/>
      <c r="L96" s="57"/>
    </row>
    <row r="97" spans="1:12" ht="15.75" thickBot="1" x14ac:dyDescent="0.3">
      <c r="A97" s="541"/>
      <c r="B97" s="39"/>
      <c r="C97" s="39"/>
      <c r="D97" s="39"/>
      <c r="E97" s="39"/>
      <c r="F97" s="39"/>
      <c r="G97" s="39"/>
      <c r="H97" s="39"/>
      <c r="I97" s="39"/>
      <c r="J97" s="39"/>
      <c r="K97" s="47" t="s">
        <v>1154</v>
      </c>
      <c r="L97" s="58">
        <f>+L87+L95</f>
        <v>12772147</v>
      </c>
    </row>
    <row r="98" spans="1:12" ht="15.75" thickBot="1" x14ac:dyDescent="0.3"/>
    <row r="99" spans="1:12" ht="38.25" customHeight="1" x14ac:dyDescent="0.25">
      <c r="A99" s="536" t="s">
        <v>1211</v>
      </c>
      <c r="B99" s="34" t="s">
        <v>1234</v>
      </c>
      <c r="C99" s="35"/>
      <c r="D99" s="35"/>
      <c r="E99" s="35"/>
      <c r="F99" s="35"/>
      <c r="G99" s="35"/>
      <c r="H99" s="35"/>
      <c r="I99" s="35"/>
      <c r="J99" s="35"/>
      <c r="K99" s="35"/>
      <c r="L99" s="52"/>
    </row>
    <row r="100" spans="1:12" x14ac:dyDescent="0.25">
      <c r="A100" s="537"/>
      <c r="B100" s="36" t="s">
        <v>758</v>
      </c>
      <c r="C100" s="36" t="s">
        <v>759</v>
      </c>
      <c r="D100" s="36" t="s">
        <v>760</v>
      </c>
      <c r="E100" s="36" t="s">
        <v>761</v>
      </c>
      <c r="F100" s="36" t="s">
        <v>762</v>
      </c>
      <c r="G100" s="36" t="s">
        <v>763</v>
      </c>
      <c r="H100" s="36" t="s">
        <v>764</v>
      </c>
      <c r="I100" s="36" t="s">
        <v>46</v>
      </c>
      <c r="J100" s="36" t="s">
        <v>765</v>
      </c>
      <c r="K100" s="36" t="s">
        <v>762</v>
      </c>
      <c r="L100" s="53" t="s">
        <v>766</v>
      </c>
    </row>
    <row r="101" spans="1:12" x14ac:dyDescent="0.25">
      <c r="A101" s="537"/>
      <c r="B101" s="36" t="s">
        <v>758</v>
      </c>
      <c r="C101" s="36" t="s">
        <v>759</v>
      </c>
      <c r="D101" s="36" t="s">
        <v>760</v>
      </c>
      <c r="E101" s="36" t="s">
        <v>761</v>
      </c>
      <c r="F101" s="36" t="s">
        <v>762</v>
      </c>
      <c r="G101" s="36" t="s">
        <v>763</v>
      </c>
      <c r="H101" s="36" t="s">
        <v>764</v>
      </c>
      <c r="I101" s="36" t="s">
        <v>46</v>
      </c>
      <c r="J101" s="36" t="s">
        <v>765</v>
      </c>
      <c r="K101" s="36" t="s">
        <v>762</v>
      </c>
      <c r="L101" s="74" t="s">
        <v>766</v>
      </c>
    </row>
    <row r="102" spans="1:12" x14ac:dyDescent="0.25">
      <c r="A102" s="537"/>
      <c r="B102" s="36" t="s">
        <v>758</v>
      </c>
      <c r="C102" s="36" t="s">
        <v>759</v>
      </c>
      <c r="D102" s="36" t="s">
        <v>760</v>
      </c>
      <c r="E102" s="36" t="s">
        <v>761</v>
      </c>
      <c r="F102" s="36" t="s">
        <v>762</v>
      </c>
      <c r="G102" s="36" t="s">
        <v>763</v>
      </c>
      <c r="H102" s="36" t="s">
        <v>764</v>
      </c>
      <c r="I102" s="36" t="s">
        <v>46</v>
      </c>
      <c r="J102" s="36" t="s">
        <v>765</v>
      </c>
      <c r="K102" s="36" t="s">
        <v>762</v>
      </c>
      <c r="L102" s="74" t="s">
        <v>766</v>
      </c>
    </row>
    <row r="103" spans="1:12" x14ac:dyDescent="0.25">
      <c r="A103" s="537"/>
      <c r="B103" s="25" t="s">
        <v>444</v>
      </c>
      <c r="C103" s="25"/>
      <c r="D103" s="26">
        <v>44677</v>
      </c>
      <c r="E103" s="25" t="s">
        <v>768</v>
      </c>
      <c r="F103" s="37">
        <v>2022100367</v>
      </c>
      <c r="G103" s="25" t="s">
        <v>1017</v>
      </c>
      <c r="H103" s="25">
        <v>1085315713</v>
      </c>
      <c r="I103" s="25" t="s">
        <v>1245</v>
      </c>
      <c r="J103" s="25" t="s">
        <v>771</v>
      </c>
      <c r="K103" s="28">
        <v>2022000568</v>
      </c>
      <c r="L103" s="75" t="s">
        <v>1019</v>
      </c>
    </row>
    <row r="104" spans="1:12" x14ac:dyDescent="0.25">
      <c r="A104" s="537"/>
      <c r="B104" s="20" t="s">
        <v>444</v>
      </c>
      <c r="C104" s="20"/>
      <c r="D104" s="21">
        <v>44677</v>
      </c>
      <c r="E104" s="20" t="s">
        <v>768</v>
      </c>
      <c r="F104" s="38">
        <v>2022100368</v>
      </c>
      <c r="G104" s="20" t="s">
        <v>1225</v>
      </c>
      <c r="H104" s="20">
        <v>59665741</v>
      </c>
      <c r="I104" s="20" t="s">
        <v>1246</v>
      </c>
      <c r="J104" s="20" t="s">
        <v>771</v>
      </c>
      <c r="K104" s="23">
        <v>2022000567</v>
      </c>
      <c r="L104" s="76" t="s">
        <v>1019</v>
      </c>
    </row>
    <row r="105" spans="1:12" x14ac:dyDescent="0.25">
      <c r="A105" s="537"/>
      <c r="B105" s="25" t="s">
        <v>444</v>
      </c>
      <c r="C105" s="25"/>
      <c r="D105" s="26">
        <v>44677</v>
      </c>
      <c r="E105" s="25" t="s">
        <v>768</v>
      </c>
      <c r="F105" s="37">
        <v>2022100373</v>
      </c>
      <c r="G105" s="25" t="s">
        <v>940</v>
      </c>
      <c r="H105" s="25">
        <v>1085341520</v>
      </c>
      <c r="I105" s="25" t="s">
        <v>1247</v>
      </c>
      <c r="J105" s="25" t="s">
        <v>771</v>
      </c>
      <c r="K105" s="28">
        <v>2022000002</v>
      </c>
      <c r="L105" s="75" t="s">
        <v>948</v>
      </c>
    </row>
    <row r="106" spans="1:12" x14ac:dyDescent="0.25">
      <c r="A106" s="537"/>
      <c r="B106" s="20" t="s">
        <v>444</v>
      </c>
      <c r="C106" s="20"/>
      <c r="D106" s="21">
        <v>44677</v>
      </c>
      <c r="E106" s="20" t="s">
        <v>768</v>
      </c>
      <c r="F106" s="38">
        <v>2022100374</v>
      </c>
      <c r="G106" s="20" t="s">
        <v>1004</v>
      </c>
      <c r="H106" s="20">
        <v>1085257386</v>
      </c>
      <c r="I106" s="20" t="s">
        <v>1248</v>
      </c>
      <c r="J106" s="20" t="s">
        <v>771</v>
      </c>
      <c r="K106" s="23">
        <v>2022000067</v>
      </c>
      <c r="L106" s="76" t="s">
        <v>945</v>
      </c>
    </row>
    <row r="107" spans="1:12" x14ac:dyDescent="0.25">
      <c r="A107" s="537"/>
      <c r="B107" s="25" t="s">
        <v>444</v>
      </c>
      <c r="C107" s="25"/>
      <c r="D107" s="26">
        <v>44677</v>
      </c>
      <c r="E107" s="25" t="s">
        <v>768</v>
      </c>
      <c r="F107" s="37">
        <v>2022100375</v>
      </c>
      <c r="G107" s="25" t="s">
        <v>987</v>
      </c>
      <c r="H107" s="25">
        <v>1085323424</v>
      </c>
      <c r="I107" s="25" t="s">
        <v>1249</v>
      </c>
      <c r="J107" s="25" t="s">
        <v>771</v>
      </c>
      <c r="K107" s="28">
        <v>2022000049</v>
      </c>
      <c r="L107" s="75" t="s">
        <v>945</v>
      </c>
    </row>
    <row r="108" spans="1:12" x14ac:dyDescent="0.25">
      <c r="A108" s="537"/>
      <c r="B108" s="20" t="s">
        <v>444</v>
      </c>
      <c r="C108" s="20"/>
      <c r="D108" s="21">
        <v>44681</v>
      </c>
      <c r="E108" s="20" t="s">
        <v>768</v>
      </c>
      <c r="F108" s="38">
        <v>2022100426</v>
      </c>
      <c r="G108" s="20" t="s">
        <v>949</v>
      </c>
      <c r="H108" s="20">
        <v>1087673650</v>
      </c>
      <c r="I108" s="20" t="s">
        <v>1250</v>
      </c>
      <c r="J108" s="20" t="s">
        <v>771</v>
      </c>
      <c r="K108" s="23">
        <v>2022000001</v>
      </c>
      <c r="L108" s="76" t="s">
        <v>951</v>
      </c>
    </row>
    <row r="109" spans="1:12" x14ac:dyDescent="0.25">
      <c r="A109" s="537"/>
      <c r="B109" s="25" t="s">
        <v>444</v>
      </c>
      <c r="C109" s="25"/>
      <c r="D109" s="26">
        <v>44681</v>
      </c>
      <c r="E109" s="25" t="s">
        <v>768</v>
      </c>
      <c r="F109" s="37">
        <v>2022100427</v>
      </c>
      <c r="G109" s="25" t="s">
        <v>949</v>
      </c>
      <c r="H109" s="25">
        <v>1087673650</v>
      </c>
      <c r="I109" s="25" t="s">
        <v>1251</v>
      </c>
      <c r="J109" s="25" t="s">
        <v>771</v>
      </c>
      <c r="K109" s="28">
        <v>2022000001</v>
      </c>
      <c r="L109" s="75" t="s">
        <v>951</v>
      </c>
    </row>
    <row r="110" spans="1:12" x14ac:dyDescent="0.25">
      <c r="A110" s="537"/>
      <c r="B110" s="20" t="s">
        <v>444</v>
      </c>
      <c r="C110" s="20"/>
      <c r="D110" s="21">
        <v>44683</v>
      </c>
      <c r="E110" s="20" t="s">
        <v>768</v>
      </c>
      <c r="F110" s="38">
        <v>2022100430</v>
      </c>
      <c r="G110" s="20" t="s">
        <v>978</v>
      </c>
      <c r="H110" s="20">
        <v>900274678</v>
      </c>
      <c r="I110" s="20" t="s">
        <v>1252</v>
      </c>
      <c r="J110" s="20" t="s">
        <v>771</v>
      </c>
      <c r="K110" s="23">
        <v>2022000005</v>
      </c>
      <c r="L110" s="76" t="s">
        <v>1253</v>
      </c>
    </row>
    <row r="111" spans="1:12" x14ac:dyDescent="0.25">
      <c r="A111" s="537"/>
      <c r="B111" s="25" t="s">
        <v>444</v>
      </c>
      <c r="C111" s="25"/>
      <c r="D111" s="26">
        <v>44692</v>
      </c>
      <c r="E111" s="25" t="s">
        <v>768</v>
      </c>
      <c r="F111" s="37">
        <v>2022100448</v>
      </c>
      <c r="G111" s="25" t="s">
        <v>949</v>
      </c>
      <c r="H111" s="25">
        <v>1087673650</v>
      </c>
      <c r="I111" s="25" t="s">
        <v>1254</v>
      </c>
      <c r="J111" s="25" t="s">
        <v>771</v>
      </c>
      <c r="K111" s="28">
        <v>2022000001</v>
      </c>
      <c r="L111" s="75" t="s">
        <v>951</v>
      </c>
    </row>
    <row r="112" spans="1:12" x14ac:dyDescent="0.25">
      <c r="A112" s="537"/>
      <c r="B112" s="20" t="s">
        <v>444</v>
      </c>
      <c r="C112" s="20"/>
      <c r="D112" s="21">
        <v>44697</v>
      </c>
      <c r="E112" s="20" t="s">
        <v>768</v>
      </c>
      <c r="F112" s="38">
        <v>2022100463</v>
      </c>
      <c r="G112" s="20" t="s">
        <v>1255</v>
      </c>
      <c r="H112" s="20">
        <v>1085261258</v>
      </c>
      <c r="I112" s="20" t="s">
        <v>1256</v>
      </c>
      <c r="J112" s="20" t="s">
        <v>771</v>
      </c>
      <c r="K112" s="23">
        <v>2022000717</v>
      </c>
      <c r="L112" s="76" t="s">
        <v>1006</v>
      </c>
    </row>
    <row r="113" spans="1:12" x14ac:dyDescent="0.25">
      <c r="A113" s="537"/>
      <c r="B113" s="25" t="s">
        <v>444</v>
      </c>
      <c r="C113" s="25"/>
      <c r="D113" s="26">
        <v>44699</v>
      </c>
      <c r="E113" s="25" t="s">
        <v>768</v>
      </c>
      <c r="F113" s="37">
        <v>2022100474</v>
      </c>
      <c r="G113" s="25" t="s">
        <v>1017</v>
      </c>
      <c r="H113" s="25">
        <v>1085315713</v>
      </c>
      <c r="I113" s="25" t="s">
        <v>1257</v>
      </c>
      <c r="J113" s="25" t="s">
        <v>771</v>
      </c>
      <c r="K113" s="28">
        <v>2022000739</v>
      </c>
      <c r="L113" s="75" t="s">
        <v>1019</v>
      </c>
    </row>
    <row r="114" spans="1:12" x14ac:dyDescent="0.25">
      <c r="A114" s="537"/>
      <c r="B114" s="20" t="s">
        <v>444</v>
      </c>
      <c r="C114" s="20"/>
      <c r="D114" s="21">
        <v>44699</v>
      </c>
      <c r="E114" s="20" t="s">
        <v>768</v>
      </c>
      <c r="F114" s="38">
        <v>2022100477</v>
      </c>
      <c r="G114" s="20" t="s">
        <v>1225</v>
      </c>
      <c r="H114" s="20">
        <v>59665741</v>
      </c>
      <c r="I114" s="20" t="s">
        <v>1258</v>
      </c>
      <c r="J114" s="20" t="s">
        <v>771</v>
      </c>
      <c r="K114" s="23">
        <v>2022000740</v>
      </c>
      <c r="L114" s="76" t="s">
        <v>1019</v>
      </c>
    </row>
    <row r="115" spans="1:12" x14ac:dyDescent="0.25">
      <c r="A115" s="537"/>
      <c r="B115" s="25" t="s">
        <v>444</v>
      </c>
      <c r="C115" s="25"/>
      <c r="D115" s="26">
        <v>44708</v>
      </c>
      <c r="E115" s="25" t="s">
        <v>768</v>
      </c>
      <c r="F115" s="37">
        <v>2022100503</v>
      </c>
      <c r="G115" s="25" t="s">
        <v>1011</v>
      </c>
      <c r="H115" s="25">
        <v>1085256774</v>
      </c>
      <c r="I115" s="25" t="s">
        <v>1259</v>
      </c>
      <c r="J115" s="25" t="s">
        <v>771</v>
      </c>
      <c r="K115" s="28">
        <v>2022000116</v>
      </c>
      <c r="L115" s="75" t="s">
        <v>1006</v>
      </c>
    </row>
    <row r="116" spans="1:12" x14ac:dyDescent="0.25">
      <c r="A116" s="537"/>
      <c r="B116" s="20" t="s">
        <v>444</v>
      </c>
      <c r="C116" s="20"/>
      <c r="D116" s="21">
        <v>44711</v>
      </c>
      <c r="E116" s="20" t="s">
        <v>768</v>
      </c>
      <c r="F116" s="38">
        <v>2022100511</v>
      </c>
      <c r="G116" s="20" t="s">
        <v>940</v>
      </c>
      <c r="H116" s="20">
        <v>1085341520</v>
      </c>
      <c r="I116" s="20" t="s">
        <v>1260</v>
      </c>
      <c r="J116" s="20" t="s">
        <v>771</v>
      </c>
      <c r="K116" s="23">
        <v>2022000002</v>
      </c>
      <c r="L116" s="76" t="s">
        <v>948</v>
      </c>
    </row>
    <row r="117" spans="1:12" x14ac:dyDescent="0.25">
      <c r="A117" s="537"/>
      <c r="B117" s="25" t="s">
        <v>444</v>
      </c>
      <c r="C117" s="25"/>
      <c r="D117" s="26">
        <v>44711</v>
      </c>
      <c r="E117" s="25" t="s">
        <v>768</v>
      </c>
      <c r="F117" s="37">
        <v>2022100512</v>
      </c>
      <c r="G117" s="25" t="s">
        <v>987</v>
      </c>
      <c r="H117" s="25">
        <v>1085323424</v>
      </c>
      <c r="I117" s="25" t="s">
        <v>1261</v>
      </c>
      <c r="J117" s="25" t="s">
        <v>771</v>
      </c>
      <c r="K117" s="28">
        <v>2022000049</v>
      </c>
      <c r="L117" s="75" t="s">
        <v>945</v>
      </c>
    </row>
    <row r="118" spans="1:12" x14ac:dyDescent="0.25">
      <c r="A118" s="537"/>
      <c r="B118" s="20" t="s">
        <v>444</v>
      </c>
      <c r="C118" s="20"/>
      <c r="D118" s="21">
        <v>44711</v>
      </c>
      <c r="E118" s="20" t="s">
        <v>768</v>
      </c>
      <c r="F118" s="38">
        <v>2022100514</v>
      </c>
      <c r="G118" s="20" t="s">
        <v>1004</v>
      </c>
      <c r="H118" s="20">
        <v>1085257386</v>
      </c>
      <c r="I118" s="20" t="s">
        <v>1262</v>
      </c>
      <c r="J118" s="20" t="s">
        <v>771</v>
      </c>
      <c r="K118" s="23">
        <v>2022000067</v>
      </c>
      <c r="L118" s="76" t="s">
        <v>945</v>
      </c>
    </row>
    <row r="119" spans="1:12" x14ac:dyDescent="0.25">
      <c r="A119" s="537"/>
      <c r="B119" s="25" t="s">
        <v>444</v>
      </c>
      <c r="C119" s="25"/>
      <c r="D119" s="26">
        <v>44720</v>
      </c>
      <c r="E119" s="25" t="s">
        <v>768</v>
      </c>
      <c r="F119" s="37">
        <v>2022100581</v>
      </c>
      <c r="G119" s="25" t="s">
        <v>949</v>
      </c>
      <c r="H119" s="25">
        <v>1087673650</v>
      </c>
      <c r="I119" s="25" t="s">
        <v>1215</v>
      </c>
      <c r="J119" s="25" t="s">
        <v>771</v>
      </c>
      <c r="K119" s="28">
        <v>2022000514</v>
      </c>
      <c r="L119" s="75" t="s">
        <v>951</v>
      </c>
    </row>
    <row r="120" spans="1:12" x14ac:dyDescent="0.25">
      <c r="A120" s="537"/>
      <c r="B120" s="20" t="s">
        <v>444</v>
      </c>
      <c r="C120" s="20"/>
      <c r="D120" s="21">
        <v>44720</v>
      </c>
      <c r="E120" s="20" t="s">
        <v>768</v>
      </c>
      <c r="F120" s="38">
        <v>2022100582</v>
      </c>
      <c r="G120" s="20" t="s">
        <v>1216</v>
      </c>
      <c r="H120" s="20">
        <v>98396574</v>
      </c>
      <c r="I120" s="20" t="s">
        <v>1217</v>
      </c>
      <c r="J120" s="20" t="s">
        <v>771</v>
      </c>
      <c r="K120" s="23">
        <v>2022000394</v>
      </c>
      <c r="L120" s="76" t="s">
        <v>1218</v>
      </c>
    </row>
    <row r="121" spans="1:12" x14ac:dyDescent="0.25">
      <c r="A121" s="537"/>
      <c r="B121" s="25" t="s">
        <v>444</v>
      </c>
      <c r="C121" s="25"/>
      <c r="D121" s="26">
        <v>44720</v>
      </c>
      <c r="E121" s="25" t="s">
        <v>768</v>
      </c>
      <c r="F121" s="37">
        <v>2022100583</v>
      </c>
      <c r="G121" s="25" t="s">
        <v>1216</v>
      </c>
      <c r="H121" s="25">
        <v>98396574</v>
      </c>
      <c r="I121" s="25" t="s">
        <v>1219</v>
      </c>
      <c r="J121" s="25" t="s">
        <v>771</v>
      </c>
      <c r="K121" s="28">
        <v>2022000394</v>
      </c>
      <c r="L121" s="75" t="s">
        <v>942</v>
      </c>
    </row>
    <row r="122" spans="1:12" x14ac:dyDescent="0.25">
      <c r="A122" s="537"/>
      <c r="B122" s="20" t="s">
        <v>444</v>
      </c>
      <c r="C122" s="20"/>
      <c r="D122" s="21">
        <v>44725</v>
      </c>
      <c r="E122" s="20" t="s">
        <v>768</v>
      </c>
      <c r="F122" s="38">
        <v>2022100594</v>
      </c>
      <c r="G122" s="20" t="s">
        <v>1216</v>
      </c>
      <c r="H122" s="20">
        <v>98396574</v>
      </c>
      <c r="I122" s="20" t="s">
        <v>1220</v>
      </c>
      <c r="J122" s="20" t="s">
        <v>771</v>
      </c>
      <c r="K122" s="23">
        <v>2022000394</v>
      </c>
      <c r="L122" s="76" t="s">
        <v>942</v>
      </c>
    </row>
    <row r="123" spans="1:12" x14ac:dyDescent="0.25">
      <c r="A123" s="537"/>
      <c r="B123" s="25" t="s">
        <v>444</v>
      </c>
      <c r="C123" s="25"/>
      <c r="D123" s="26">
        <v>44733</v>
      </c>
      <c r="E123" s="25" t="s">
        <v>768</v>
      </c>
      <c r="F123" s="37">
        <v>2022100610</v>
      </c>
      <c r="G123" s="25" t="s">
        <v>949</v>
      </c>
      <c r="H123" s="25">
        <v>1087673650</v>
      </c>
      <c r="I123" s="25" t="s">
        <v>1221</v>
      </c>
      <c r="J123" s="25" t="s">
        <v>771</v>
      </c>
      <c r="K123" s="28">
        <v>2022000514</v>
      </c>
      <c r="L123" s="75" t="s">
        <v>951</v>
      </c>
    </row>
    <row r="124" spans="1:12" x14ac:dyDescent="0.25">
      <c r="A124" s="537"/>
      <c r="B124" s="20" t="s">
        <v>444</v>
      </c>
      <c r="C124" s="20"/>
      <c r="D124" s="21">
        <v>44740</v>
      </c>
      <c r="E124" s="20" t="s">
        <v>768</v>
      </c>
      <c r="F124" s="38">
        <v>2022100614</v>
      </c>
      <c r="G124" s="20" t="s">
        <v>1216</v>
      </c>
      <c r="H124" s="20">
        <v>98396574</v>
      </c>
      <c r="I124" s="20" t="s">
        <v>1222</v>
      </c>
      <c r="J124" s="20" t="s">
        <v>771</v>
      </c>
      <c r="K124" s="23">
        <v>2022000394</v>
      </c>
      <c r="L124" s="76" t="s">
        <v>942</v>
      </c>
    </row>
    <row r="125" spans="1:12" x14ac:dyDescent="0.25">
      <c r="A125" s="537"/>
      <c r="B125" s="25" t="s">
        <v>444</v>
      </c>
      <c r="C125" s="25"/>
      <c r="D125" s="26">
        <v>44742</v>
      </c>
      <c r="E125" s="25" t="s">
        <v>768</v>
      </c>
      <c r="F125" s="37">
        <v>2022100620</v>
      </c>
      <c r="G125" s="25" t="s">
        <v>987</v>
      </c>
      <c r="H125" s="25">
        <v>1085323424</v>
      </c>
      <c r="I125" s="25" t="s">
        <v>1223</v>
      </c>
      <c r="J125" s="25" t="s">
        <v>771</v>
      </c>
      <c r="K125" s="28">
        <v>2022000049</v>
      </c>
      <c r="L125" s="75" t="s">
        <v>945</v>
      </c>
    </row>
    <row r="126" spans="1:12" x14ac:dyDescent="0.25">
      <c r="A126" s="537"/>
      <c r="B126" s="20" t="s">
        <v>444</v>
      </c>
      <c r="C126" s="20"/>
      <c r="D126" s="21">
        <v>44742</v>
      </c>
      <c r="E126" s="20" t="s">
        <v>768</v>
      </c>
      <c r="F126" s="38">
        <v>2022100621</v>
      </c>
      <c r="G126" s="20" t="s">
        <v>1017</v>
      </c>
      <c r="H126" s="20">
        <v>1085315713</v>
      </c>
      <c r="I126" s="20" t="s">
        <v>1224</v>
      </c>
      <c r="J126" s="20" t="s">
        <v>771</v>
      </c>
      <c r="K126" s="23">
        <v>2022000882</v>
      </c>
      <c r="L126" s="76" t="s">
        <v>1019</v>
      </c>
    </row>
    <row r="127" spans="1:12" x14ac:dyDescent="0.25">
      <c r="A127" s="537"/>
      <c r="B127" s="25" t="s">
        <v>444</v>
      </c>
      <c r="C127" s="25"/>
      <c r="D127" s="26">
        <v>44742</v>
      </c>
      <c r="E127" s="25" t="s">
        <v>768</v>
      </c>
      <c r="F127" s="37">
        <v>2022100622</v>
      </c>
      <c r="G127" s="25" t="s">
        <v>1225</v>
      </c>
      <c r="H127" s="25">
        <v>59665741</v>
      </c>
      <c r="I127" s="25" t="s">
        <v>1226</v>
      </c>
      <c r="J127" s="25" t="s">
        <v>771</v>
      </c>
      <c r="K127" s="28">
        <v>2022000883</v>
      </c>
      <c r="L127" s="75" t="s">
        <v>1019</v>
      </c>
    </row>
    <row r="128" spans="1:12" x14ac:dyDescent="0.25">
      <c r="A128" s="537"/>
      <c r="B128" s="20" t="s">
        <v>444</v>
      </c>
      <c r="C128" s="20"/>
      <c r="D128" s="21">
        <v>44742</v>
      </c>
      <c r="E128" s="20" t="s">
        <v>768</v>
      </c>
      <c r="F128" s="38">
        <v>2022100624</v>
      </c>
      <c r="G128" s="20" t="s">
        <v>1004</v>
      </c>
      <c r="H128" s="20">
        <v>1085257386</v>
      </c>
      <c r="I128" s="20" t="s">
        <v>1227</v>
      </c>
      <c r="J128" s="20" t="s">
        <v>771</v>
      </c>
      <c r="K128" s="23">
        <v>2022000067</v>
      </c>
      <c r="L128" s="76" t="s">
        <v>945</v>
      </c>
    </row>
    <row r="129" spans="1:12" x14ac:dyDescent="0.25">
      <c r="A129" s="537"/>
      <c r="B129" s="25" t="s">
        <v>444</v>
      </c>
      <c r="C129" s="25"/>
      <c r="D129" s="26">
        <v>44742</v>
      </c>
      <c r="E129" s="25" t="s">
        <v>768</v>
      </c>
      <c r="F129" s="37">
        <v>2022100627</v>
      </c>
      <c r="G129" s="25" t="s">
        <v>940</v>
      </c>
      <c r="H129" s="25">
        <v>1085341520</v>
      </c>
      <c r="I129" s="25" t="s">
        <v>1228</v>
      </c>
      <c r="J129" s="25" t="s">
        <v>771</v>
      </c>
      <c r="K129" s="28">
        <v>2022000002</v>
      </c>
      <c r="L129" s="75" t="s">
        <v>948</v>
      </c>
    </row>
    <row r="130" spans="1:12" x14ac:dyDescent="0.25">
      <c r="A130" s="537"/>
      <c r="B130" s="20" t="s">
        <v>444</v>
      </c>
      <c r="C130" s="20"/>
      <c r="D130" s="21">
        <v>44742</v>
      </c>
      <c r="E130" s="20" t="s">
        <v>768</v>
      </c>
      <c r="F130" s="38">
        <v>2022100629</v>
      </c>
      <c r="G130" s="20" t="s">
        <v>1229</v>
      </c>
      <c r="H130" s="20">
        <v>1085267598</v>
      </c>
      <c r="I130" s="20" t="s">
        <v>1230</v>
      </c>
      <c r="J130" s="20" t="s">
        <v>771</v>
      </c>
      <c r="K130" s="23">
        <v>2022000886</v>
      </c>
      <c r="L130" s="76" t="s">
        <v>1019</v>
      </c>
    </row>
    <row r="131" spans="1:12" x14ac:dyDescent="0.25">
      <c r="A131" s="537"/>
      <c r="B131" s="25" t="s">
        <v>444</v>
      </c>
      <c r="C131" s="25"/>
      <c r="D131" s="26">
        <v>44742</v>
      </c>
      <c r="E131" s="25" t="s">
        <v>768</v>
      </c>
      <c r="F131" s="37">
        <v>2022100630</v>
      </c>
      <c r="G131" s="25" t="s">
        <v>1231</v>
      </c>
      <c r="H131" s="25">
        <v>59314726</v>
      </c>
      <c r="I131" s="25" t="s">
        <v>1232</v>
      </c>
      <c r="J131" s="25" t="s">
        <v>771</v>
      </c>
      <c r="K131" s="28">
        <v>2022000884</v>
      </c>
      <c r="L131" s="75" t="s">
        <v>1019</v>
      </c>
    </row>
    <row r="132" spans="1:12" ht="29.25" customHeight="1" x14ac:dyDescent="0.25">
      <c r="A132" s="537"/>
      <c r="B132" s="20" t="s">
        <v>444</v>
      </c>
      <c r="C132" s="20"/>
      <c r="D132" s="21">
        <v>44742</v>
      </c>
      <c r="E132" s="20" t="s">
        <v>768</v>
      </c>
      <c r="F132" s="38">
        <v>2022100642</v>
      </c>
      <c r="G132" s="20" t="s">
        <v>949</v>
      </c>
      <c r="H132" s="20">
        <v>1087673650</v>
      </c>
      <c r="I132" s="20" t="s">
        <v>1233</v>
      </c>
      <c r="J132" s="20" t="s">
        <v>771</v>
      </c>
      <c r="K132" s="23">
        <v>2022000514</v>
      </c>
      <c r="L132" s="76" t="s">
        <v>951</v>
      </c>
    </row>
    <row r="133" spans="1:12" x14ac:dyDescent="0.25">
      <c r="A133" s="537"/>
      <c r="B133" s="538" t="s">
        <v>1264</v>
      </c>
      <c r="C133" s="538"/>
      <c r="D133" s="538"/>
      <c r="E133" s="538"/>
      <c r="F133" s="538"/>
      <c r="G133" s="538"/>
      <c r="H133" s="538"/>
      <c r="I133" s="538"/>
      <c r="J133" s="538"/>
      <c r="K133" s="72" t="s">
        <v>779</v>
      </c>
      <c r="L133" s="77" t="s">
        <v>1263</v>
      </c>
    </row>
    <row r="134" spans="1:12" x14ac:dyDescent="0.25">
      <c r="A134" s="537"/>
      <c r="B134" s="36" t="s">
        <v>758</v>
      </c>
      <c r="C134" s="36" t="s">
        <v>759</v>
      </c>
      <c r="D134" s="36" t="s">
        <v>760</v>
      </c>
      <c r="E134" s="36" t="s">
        <v>761</v>
      </c>
      <c r="F134" s="36" t="s">
        <v>762</v>
      </c>
      <c r="G134" s="36" t="s">
        <v>763</v>
      </c>
      <c r="H134" s="36" t="s">
        <v>764</v>
      </c>
      <c r="I134" s="36" t="s">
        <v>46</v>
      </c>
      <c r="J134" s="36" t="s">
        <v>765</v>
      </c>
      <c r="K134" s="36" t="s">
        <v>762</v>
      </c>
      <c r="L134" s="74" t="s">
        <v>766</v>
      </c>
    </row>
    <row r="135" spans="1:12" x14ac:dyDescent="0.25">
      <c r="A135" s="537"/>
      <c r="B135" s="25" t="s">
        <v>448</v>
      </c>
      <c r="C135" s="25"/>
      <c r="D135" s="26">
        <v>44665</v>
      </c>
      <c r="E135" s="25" t="s">
        <v>768</v>
      </c>
      <c r="F135" s="37">
        <v>2022100348</v>
      </c>
      <c r="G135" s="25" t="s">
        <v>1235</v>
      </c>
      <c r="H135" s="25">
        <v>98385714</v>
      </c>
      <c r="I135" s="25" t="s">
        <v>1236</v>
      </c>
      <c r="J135" s="25" t="s">
        <v>771</v>
      </c>
      <c r="K135" s="28">
        <v>2022000563</v>
      </c>
      <c r="L135" s="75" t="s">
        <v>1241</v>
      </c>
    </row>
    <row r="136" spans="1:12" x14ac:dyDescent="0.25">
      <c r="A136" s="537"/>
      <c r="B136" s="20" t="s">
        <v>448</v>
      </c>
      <c r="C136" s="20"/>
      <c r="D136" s="21">
        <v>44673</v>
      </c>
      <c r="E136" s="20" t="s">
        <v>768</v>
      </c>
      <c r="F136" s="38">
        <v>2022100357</v>
      </c>
      <c r="G136" s="20" t="s">
        <v>1237</v>
      </c>
      <c r="H136" s="20">
        <v>901005205</v>
      </c>
      <c r="I136" s="20" t="s">
        <v>1238</v>
      </c>
      <c r="J136" s="20" t="s">
        <v>771</v>
      </c>
      <c r="K136" s="23">
        <v>2022000557</v>
      </c>
      <c r="L136" s="76" t="s">
        <v>1242</v>
      </c>
    </row>
    <row r="137" spans="1:12" x14ac:dyDescent="0.25">
      <c r="A137" s="537"/>
      <c r="B137" s="25" t="s">
        <v>448</v>
      </c>
      <c r="C137" s="25"/>
      <c r="D137" s="26">
        <v>44683</v>
      </c>
      <c r="E137" s="25" t="s">
        <v>768</v>
      </c>
      <c r="F137" s="37">
        <v>2022100432</v>
      </c>
      <c r="G137" s="25" t="s">
        <v>1239</v>
      </c>
      <c r="H137" s="25">
        <v>814003232</v>
      </c>
      <c r="I137" s="25" t="s">
        <v>1240</v>
      </c>
      <c r="J137" s="25" t="s">
        <v>771</v>
      </c>
      <c r="K137" s="28">
        <v>2022000686</v>
      </c>
      <c r="L137" s="75" t="s">
        <v>1243</v>
      </c>
    </row>
    <row r="138" spans="1:12" x14ac:dyDescent="0.25">
      <c r="A138" s="537"/>
      <c r="B138" s="510" t="s">
        <v>1279</v>
      </c>
      <c r="C138" s="510"/>
      <c r="D138" s="510"/>
      <c r="E138" s="510"/>
      <c r="F138" s="510"/>
      <c r="G138" s="510"/>
      <c r="H138" s="510"/>
      <c r="I138" s="510"/>
      <c r="J138" s="510"/>
      <c r="K138" s="71" t="s">
        <v>779</v>
      </c>
      <c r="L138" s="78" t="s">
        <v>1244</v>
      </c>
    </row>
    <row r="139" spans="1:12" x14ac:dyDescent="0.25">
      <c r="A139" s="537"/>
      <c r="B139" s="73" t="s">
        <v>758</v>
      </c>
      <c r="C139" s="73" t="s">
        <v>759</v>
      </c>
      <c r="D139" s="73" t="s">
        <v>760</v>
      </c>
      <c r="E139" s="73" t="s">
        <v>761</v>
      </c>
      <c r="F139" s="73" t="s">
        <v>762</v>
      </c>
      <c r="G139" s="73" t="s">
        <v>763</v>
      </c>
      <c r="H139" s="73" t="s">
        <v>764</v>
      </c>
      <c r="I139" s="73" t="s">
        <v>46</v>
      </c>
      <c r="J139" s="73" t="s">
        <v>765</v>
      </c>
      <c r="K139" s="73" t="s">
        <v>762</v>
      </c>
      <c r="L139" s="79" t="s">
        <v>766</v>
      </c>
    </row>
    <row r="140" spans="1:12" x14ac:dyDescent="0.25">
      <c r="A140" s="537"/>
      <c r="B140" s="25" t="s">
        <v>733</v>
      </c>
      <c r="C140" s="25"/>
      <c r="D140" s="26">
        <v>44677</v>
      </c>
      <c r="E140" s="25" t="s">
        <v>768</v>
      </c>
      <c r="F140" s="37">
        <v>2022100369</v>
      </c>
      <c r="G140" s="25" t="s">
        <v>952</v>
      </c>
      <c r="H140" s="25">
        <v>1085325713</v>
      </c>
      <c r="I140" s="25" t="s">
        <v>1265</v>
      </c>
      <c r="J140" s="25" t="s">
        <v>771</v>
      </c>
      <c r="K140" s="28">
        <v>2022000050</v>
      </c>
      <c r="L140" s="75" t="s">
        <v>948</v>
      </c>
    </row>
    <row r="141" spans="1:12" x14ac:dyDescent="0.25">
      <c r="A141" s="537"/>
      <c r="B141" s="20" t="s">
        <v>733</v>
      </c>
      <c r="C141" s="20"/>
      <c r="D141" s="21">
        <v>44677</v>
      </c>
      <c r="E141" s="20" t="s">
        <v>768</v>
      </c>
      <c r="F141" s="38">
        <v>2022100370</v>
      </c>
      <c r="G141" s="20" t="s">
        <v>1266</v>
      </c>
      <c r="H141" s="20">
        <v>1085244143</v>
      </c>
      <c r="I141" s="20" t="s">
        <v>1267</v>
      </c>
      <c r="J141" s="20" t="s">
        <v>771</v>
      </c>
      <c r="K141" s="23">
        <v>2022000052</v>
      </c>
      <c r="L141" s="76" t="s">
        <v>1268</v>
      </c>
    </row>
    <row r="142" spans="1:12" x14ac:dyDescent="0.25">
      <c r="A142" s="537"/>
      <c r="B142" s="25" t="s">
        <v>733</v>
      </c>
      <c r="C142" s="25"/>
      <c r="D142" s="26">
        <v>44677</v>
      </c>
      <c r="E142" s="25" t="s">
        <v>768</v>
      </c>
      <c r="F142" s="37">
        <v>2022100371</v>
      </c>
      <c r="G142" s="25" t="s">
        <v>970</v>
      </c>
      <c r="H142" s="25">
        <v>1085261996</v>
      </c>
      <c r="I142" s="25" t="s">
        <v>1269</v>
      </c>
      <c r="J142" s="25" t="s">
        <v>771</v>
      </c>
      <c r="K142" s="28">
        <v>2022000051</v>
      </c>
      <c r="L142" s="75" t="s">
        <v>945</v>
      </c>
    </row>
    <row r="143" spans="1:12" x14ac:dyDescent="0.25">
      <c r="A143" s="537"/>
      <c r="B143" s="20" t="s">
        <v>733</v>
      </c>
      <c r="C143" s="20"/>
      <c r="D143" s="21">
        <v>44711</v>
      </c>
      <c r="E143" s="20" t="s">
        <v>768</v>
      </c>
      <c r="F143" s="38">
        <v>2022100508</v>
      </c>
      <c r="G143" s="20" t="s">
        <v>1266</v>
      </c>
      <c r="H143" s="20">
        <v>1085244143</v>
      </c>
      <c r="I143" s="20" t="s">
        <v>1270</v>
      </c>
      <c r="J143" s="20" t="s">
        <v>771</v>
      </c>
      <c r="K143" s="23">
        <v>2022000052</v>
      </c>
      <c r="L143" s="76" t="s">
        <v>1268</v>
      </c>
    </row>
    <row r="144" spans="1:12" x14ac:dyDescent="0.25">
      <c r="A144" s="537"/>
      <c r="B144" s="25" t="s">
        <v>733</v>
      </c>
      <c r="C144" s="25"/>
      <c r="D144" s="26">
        <v>44711</v>
      </c>
      <c r="E144" s="25" t="s">
        <v>768</v>
      </c>
      <c r="F144" s="37">
        <v>2022100509</v>
      </c>
      <c r="G144" s="25" t="s">
        <v>952</v>
      </c>
      <c r="H144" s="25">
        <v>1085325713</v>
      </c>
      <c r="I144" s="25" t="s">
        <v>1271</v>
      </c>
      <c r="J144" s="25" t="s">
        <v>771</v>
      </c>
      <c r="K144" s="28">
        <v>2022000050</v>
      </c>
      <c r="L144" s="75" t="s">
        <v>948</v>
      </c>
    </row>
    <row r="145" spans="1:12" x14ac:dyDescent="0.25">
      <c r="A145" s="537"/>
      <c r="B145" s="20" t="s">
        <v>733</v>
      </c>
      <c r="C145" s="20"/>
      <c r="D145" s="21">
        <v>44711</v>
      </c>
      <c r="E145" s="20" t="s">
        <v>768</v>
      </c>
      <c r="F145" s="38">
        <v>2022100510</v>
      </c>
      <c r="G145" s="20" t="s">
        <v>970</v>
      </c>
      <c r="H145" s="20">
        <v>1085261996</v>
      </c>
      <c r="I145" s="20" t="s">
        <v>1272</v>
      </c>
      <c r="J145" s="20" t="s">
        <v>771</v>
      </c>
      <c r="K145" s="23">
        <v>2022000051</v>
      </c>
      <c r="L145" s="76" t="s">
        <v>945</v>
      </c>
    </row>
    <row r="146" spans="1:12" x14ac:dyDescent="0.25">
      <c r="A146" s="537"/>
      <c r="B146" s="25" t="s">
        <v>733</v>
      </c>
      <c r="C146" s="25"/>
      <c r="D146" s="26">
        <v>44742</v>
      </c>
      <c r="E146" s="25" t="s">
        <v>768</v>
      </c>
      <c r="F146" s="37">
        <v>2022100623</v>
      </c>
      <c r="G146" s="25" t="s">
        <v>952</v>
      </c>
      <c r="H146" s="25">
        <v>1085325713</v>
      </c>
      <c r="I146" s="25" t="s">
        <v>1273</v>
      </c>
      <c r="J146" s="25" t="s">
        <v>771</v>
      </c>
      <c r="K146" s="28">
        <v>2022000050</v>
      </c>
      <c r="L146" s="75" t="s">
        <v>948</v>
      </c>
    </row>
    <row r="147" spans="1:12" x14ac:dyDescent="0.25">
      <c r="A147" s="537"/>
      <c r="B147" s="20" t="s">
        <v>733</v>
      </c>
      <c r="C147" s="20"/>
      <c r="D147" s="21">
        <v>44742</v>
      </c>
      <c r="E147" s="20" t="s">
        <v>768</v>
      </c>
      <c r="F147" s="38">
        <v>2022100625</v>
      </c>
      <c r="G147" s="20" t="s">
        <v>970</v>
      </c>
      <c r="H147" s="20">
        <v>1085261996</v>
      </c>
      <c r="I147" s="20" t="s">
        <v>1274</v>
      </c>
      <c r="J147" s="20" t="s">
        <v>771</v>
      </c>
      <c r="K147" s="23">
        <v>2022000051</v>
      </c>
      <c r="L147" s="76" t="s">
        <v>945</v>
      </c>
    </row>
    <row r="148" spans="1:12" x14ac:dyDescent="0.25">
      <c r="A148" s="537"/>
      <c r="B148" s="25" t="s">
        <v>733</v>
      </c>
      <c r="C148" s="25"/>
      <c r="D148" s="26">
        <v>44742</v>
      </c>
      <c r="E148" s="25" t="s">
        <v>768</v>
      </c>
      <c r="F148" s="37">
        <v>2022100626</v>
      </c>
      <c r="G148" s="25" t="s">
        <v>1266</v>
      </c>
      <c r="H148" s="25">
        <v>1085244143</v>
      </c>
      <c r="I148" s="25" t="s">
        <v>1275</v>
      </c>
      <c r="J148" s="25" t="s">
        <v>771</v>
      </c>
      <c r="K148" s="28">
        <v>2022000885</v>
      </c>
      <c r="L148" s="75" t="s">
        <v>1276</v>
      </c>
    </row>
    <row r="149" spans="1:12" x14ac:dyDescent="0.25">
      <c r="A149" s="537"/>
      <c r="B149" s="20" t="s">
        <v>733</v>
      </c>
      <c r="C149" s="20"/>
      <c r="D149" s="21">
        <v>44742</v>
      </c>
      <c r="E149" s="20" t="s">
        <v>768</v>
      </c>
      <c r="F149" s="38">
        <v>2022100626</v>
      </c>
      <c r="G149" s="20" t="s">
        <v>1266</v>
      </c>
      <c r="H149" s="20">
        <v>1085244143</v>
      </c>
      <c r="I149" s="20" t="s">
        <v>1275</v>
      </c>
      <c r="J149" s="20" t="s">
        <v>771</v>
      </c>
      <c r="K149" s="23">
        <v>2022000052</v>
      </c>
      <c r="L149" s="76" t="s">
        <v>1277</v>
      </c>
    </row>
    <row r="150" spans="1:12" x14ac:dyDescent="0.25">
      <c r="A150" s="537"/>
      <c r="B150" s="516" t="s">
        <v>1280</v>
      </c>
      <c r="C150" s="516"/>
      <c r="D150" s="516"/>
      <c r="E150" s="516"/>
      <c r="F150" s="516"/>
      <c r="G150" s="516"/>
      <c r="H150" s="516"/>
      <c r="I150" s="516"/>
      <c r="J150" s="516"/>
      <c r="K150" s="30" t="s">
        <v>779</v>
      </c>
      <c r="L150" s="80" t="s">
        <v>1278</v>
      </c>
    </row>
    <row r="151" spans="1:12" ht="15.75" thickBot="1" x14ac:dyDescent="0.3">
      <c r="A151" s="83"/>
      <c r="B151" s="39"/>
      <c r="C151" s="39"/>
      <c r="D151" s="39"/>
      <c r="E151" s="39"/>
      <c r="F151" s="39"/>
      <c r="G151" s="39"/>
      <c r="H151" s="39"/>
      <c r="I151" s="81" t="s">
        <v>1281</v>
      </c>
      <c r="J151" s="39"/>
      <c r="K151" s="39"/>
      <c r="L151" s="82">
        <f>41582099+13160000+13500000</f>
        <v>68242099</v>
      </c>
    </row>
    <row r="152" spans="1:12" ht="15" customHeight="1" x14ac:dyDescent="0.25">
      <c r="A152" s="536" t="s">
        <v>1330</v>
      </c>
      <c r="B152" s="35"/>
      <c r="C152" s="35"/>
      <c r="D152" s="35"/>
      <c r="E152" s="35"/>
      <c r="F152" s="35"/>
      <c r="G152" s="35"/>
      <c r="H152" s="35"/>
      <c r="I152" s="84"/>
      <c r="J152" s="35"/>
      <c r="K152" s="35"/>
      <c r="L152" s="85"/>
    </row>
    <row r="153" spans="1:12" x14ac:dyDescent="0.25">
      <c r="A153" s="537"/>
      <c r="B153" s="36" t="s">
        <v>758</v>
      </c>
      <c r="C153" s="36" t="s">
        <v>759</v>
      </c>
      <c r="D153" s="36" t="s">
        <v>760</v>
      </c>
      <c r="E153" s="36" t="s">
        <v>761</v>
      </c>
      <c r="F153" s="36" t="s">
        <v>762</v>
      </c>
      <c r="G153" s="36" t="s">
        <v>763</v>
      </c>
      <c r="H153" s="36" t="s">
        <v>764</v>
      </c>
      <c r="I153" s="36" t="s">
        <v>46</v>
      </c>
      <c r="J153" s="36" t="s">
        <v>765</v>
      </c>
      <c r="K153" s="36" t="s">
        <v>762</v>
      </c>
      <c r="L153" s="74" t="s">
        <v>766</v>
      </c>
    </row>
    <row r="154" spans="1:12" x14ac:dyDescent="0.25">
      <c r="A154" s="537"/>
      <c r="B154" s="25" t="s">
        <v>652</v>
      </c>
      <c r="C154" s="25"/>
      <c r="D154" s="26">
        <v>44725</v>
      </c>
      <c r="E154" s="25" t="s">
        <v>1200</v>
      </c>
      <c r="F154" s="37">
        <v>2022000076</v>
      </c>
      <c r="G154" s="25" t="s">
        <v>1282</v>
      </c>
      <c r="H154" s="25">
        <v>12960520</v>
      </c>
      <c r="I154" s="25" t="s">
        <v>1283</v>
      </c>
      <c r="J154" s="25" t="s">
        <v>771</v>
      </c>
      <c r="K154" s="28">
        <v>2022000899</v>
      </c>
      <c r="L154" s="75" t="s">
        <v>1019</v>
      </c>
    </row>
    <row r="155" spans="1:12" x14ac:dyDescent="0.25">
      <c r="A155" s="537"/>
      <c r="B155" s="20" t="s">
        <v>652</v>
      </c>
      <c r="C155" s="20"/>
      <c r="D155" s="21">
        <v>44728</v>
      </c>
      <c r="E155" s="20" t="s">
        <v>1200</v>
      </c>
      <c r="F155" s="38">
        <v>2022000084</v>
      </c>
      <c r="G155" s="20" t="s">
        <v>1282</v>
      </c>
      <c r="H155" s="20">
        <v>12960520</v>
      </c>
      <c r="I155" s="20" t="s">
        <v>1284</v>
      </c>
      <c r="J155" s="20" t="s">
        <v>771</v>
      </c>
      <c r="K155" s="23">
        <v>2022000913</v>
      </c>
      <c r="L155" s="76" t="s">
        <v>1285</v>
      </c>
    </row>
    <row r="156" spans="1:12" ht="15" customHeight="1" x14ac:dyDescent="0.25">
      <c r="A156" s="537"/>
      <c r="B156" s="25" t="s">
        <v>652</v>
      </c>
      <c r="C156" s="25"/>
      <c r="D156" s="26">
        <v>44677</v>
      </c>
      <c r="E156" s="25" t="s">
        <v>768</v>
      </c>
      <c r="F156" s="37">
        <v>2022000147</v>
      </c>
      <c r="G156" s="25" t="s">
        <v>1282</v>
      </c>
      <c r="H156" s="25">
        <v>12960520</v>
      </c>
      <c r="I156" s="25" t="s">
        <v>1286</v>
      </c>
      <c r="J156" s="25" t="s">
        <v>771</v>
      </c>
      <c r="K156" s="28">
        <v>2022000574</v>
      </c>
      <c r="L156" s="75" t="s">
        <v>1287</v>
      </c>
    </row>
    <row r="157" spans="1:12" x14ac:dyDescent="0.25">
      <c r="A157" s="537"/>
      <c r="B157" s="20" t="s">
        <v>652</v>
      </c>
      <c r="C157" s="20"/>
      <c r="D157" s="21">
        <v>44677</v>
      </c>
      <c r="E157" s="20" t="s">
        <v>768</v>
      </c>
      <c r="F157" s="38">
        <v>2022000148</v>
      </c>
      <c r="G157" s="20" t="s">
        <v>1282</v>
      </c>
      <c r="H157" s="20">
        <v>12960520</v>
      </c>
      <c r="I157" s="20" t="s">
        <v>1288</v>
      </c>
      <c r="J157" s="20" t="s">
        <v>771</v>
      </c>
      <c r="K157" s="23">
        <v>2022000574</v>
      </c>
      <c r="L157" s="76" t="s">
        <v>1289</v>
      </c>
    </row>
    <row r="158" spans="1:12" x14ac:dyDescent="0.25">
      <c r="A158" s="537"/>
      <c r="B158" s="25" t="s">
        <v>652</v>
      </c>
      <c r="C158" s="25"/>
      <c r="D158" s="26">
        <v>44677</v>
      </c>
      <c r="E158" s="25" t="s">
        <v>768</v>
      </c>
      <c r="F158" s="37">
        <v>2022000149</v>
      </c>
      <c r="G158" s="25" t="s">
        <v>1282</v>
      </c>
      <c r="H158" s="25">
        <v>12960520</v>
      </c>
      <c r="I158" s="25" t="s">
        <v>1290</v>
      </c>
      <c r="J158" s="25" t="s">
        <v>771</v>
      </c>
      <c r="K158" s="28">
        <v>2022000574</v>
      </c>
      <c r="L158" s="75" t="s">
        <v>1291</v>
      </c>
    </row>
    <row r="159" spans="1:12" x14ac:dyDescent="0.25">
      <c r="A159" s="537"/>
      <c r="B159" s="20" t="s">
        <v>652</v>
      </c>
      <c r="C159" s="20"/>
      <c r="D159" s="21">
        <v>44693</v>
      </c>
      <c r="E159" s="20" t="s">
        <v>768</v>
      </c>
      <c r="F159" s="38">
        <v>2022000177</v>
      </c>
      <c r="G159" s="20" t="s">
        <v>1282</v>
      </c>
      <c r="H159" s="20">
        <v>12960520</v>
      </c>
      <c r="I159" s="20" t="s">
        <v>1292</v>
      </c>
      <c r="J159" s="20" t="s">
        <v>771</v>
      </c>
      <c r="K159" s="23">
        <v>2022000709</v>
      </c>
      <c r="L159" s="76" t="s">
        <v>1293</v>
      </c>
    </row>
    <row r="160" spans="1:12" x14ac:dyDescent="0.25">
      <c r="A160" s="537"/>
      <c r="B160" s="25" t="s">
        <v>652</v>
      </c>
      <c r="C160" s="25"/>
      <c r="D160" s="26">
        <v>44693</v>
      </c>
      <c r="E160" s="25" t="s">
        <v>768</v>
      </c>
      <c r="F160" s="37">
        <v>2022000179</v>
      </c>
      <c r="G160" s="25" t="s">
        <v>1294</v>
      </c>
      <c r="H160" s="25">
        <v>891201384</v>
      </c>
      <c r="I160" s="25" t="s">
        <v>1295</v>
      </c>
      <c r="J160" s="25" t="s">
        <v>771</v>
      </c>
      <c r="K160" s="28">
        <v>2022000712</v>
      </c>
      <c r="L160" s="75" t="s">
        <v>1296</v>
      </c>
    </row>
    <row r="161" spans="1:12" x14ac:dyDescent="0.25">
      <c r="A161" s="537"/>
      <c r="B161" s="516" t="s">
        <v>1298</v>
      </c>
      <c r="C161" s="516"/>
      <c r="D161" s="516"/>
      <c r="E161" s="516"/>
      <c r="F161" s="516"/>
      <c r="G161" s="516"/>
      <c r="H161" s="516"/>
      <c r="I161" s="516"/>
      <c r="J161" s="516"/>
      <c r="K161" s="30" t="s">
        <v>779</v>
      </c>
      <c r="L161" s="80" t="s">
        <v>1297</v>
      </c>
    </row>
    <row r="162" spans="1:12" x14ac:dyDescent="0.25">
      <c r="A162" s="537"/>
      <c r="B162" s="36" t="s">
        <v>758</v>
      </c>
      <c r="C162" s="36" t="s">
        <v>759</v>
      </c>
      <c r="D162" s="36" t="s">
        <v>760</v>
      </c>
      <c r="E162" s="36" t="s">
        <v>761</v>
      </c>
      <c r="F162" s="36" t="s">
        <v>762</v>
      </c>
      <c r="G162" s="36" t="s">
        <v>763</v>
      </c>
      <c r="H162" s="36" t="s">
        <v>764</v>
      </c>
      <c r="I162" s="36" t="s">
        <v>46</v>
      </c>
      <c r="J162" s="36" t="s">
        <v>765</v>
      </c>
      <c r="K162" s="36" t="s">
        <v>762</v>
      </c>
      <c r="L162" s="74" t="s">
        <v>766</v>
      </c>
    </row>
    <row r="163" spans="1:12" x14ac:dyDescent="0.25">
      <c r="A163" s="537"/>
      <c r="B163" s="25" t="s">
        <v>653</v>
      </c>
      <c r="C163" s="25"/>
      <c r="D163" s="26">
        <v>44728</v>
      </c>
      <c r="E163" s="25" t="s">
        <v>1206</v>
      </c>
      <c r="F163" s="37">
        <v>2022000050</v>
      </c>
      <c r="G163" s="25" t="s">
        <v>1282</v>
      </c>
      <c r="H163" s="25">
        <v>12960520</v>
      </c>
      <c r="I163" s="25" t="s">
        <v>1299</v>
      </c>
      <c r="J163" s="25" t="s">
        <v>771</v>
      </c>
      <c r="K163" s="28">
        <v>2022000913</v>
      </c>
      <c r="L163" s="75" t="s">
        <v>1300</v>
      </c>
    </row>
    <row r="164" spans="1:12" x14ac:dyDescent="0.25">
      <c r="A164" s="537"/>
      <c r="B164" s="20" t="s">
        <v>653</v>
      </c>
      <c r="C164" s="20"/>
      <c r="D164" s="21">
        <v>44677</v>
      </c>
      <c r="E164" s="20" t="s">
        <v>768</v>
      </c>
      <c r="F164" s="38">
        <v>2022500602</v>
      </c>
      <c r="G164" s="20" t="s">
        <v>1282</v>
      </c>
      <c r="H164" s="20">
        <v>12960520</v>
      </c>
      <c r="I164" s="20" t="s">
        <v>1301</v>
      </c>
      <c r="J164" s="20" t="s">
        <v>771</v>
      </c>
      <c r="K164" s="23">
        <v>2022000574</v>
      </c>
      <c r="L164" s="76" t="s">
        <v>1302</v>
      </c>
    </row>
    <row r="165" spans="1:12" x14ac:dyDescent="0.25">
      <c r="A165" s="537"/>
      <c r="B165" s="516" t="s">
        <v>1304</v>
      </c>
      <c r="C165" s="516"/>
      <c r="D165" s="516"/>
      <c r="E165" s="516"/>
      <c r="F165" s="516"/>
      <c r="G165" s="516"/>
      <c r="H165" s="516"/>
      <c r="I165" s="516"/>
      <c r="J165" s="516"/>
      <c r="K165" s="30" t="s">
        <v>779</v>
      </c>
      <c r="L165" s="80" t="s">
        <v>1303</v>
      </c>
    </row>
    <row r="166" spans="1:12" x14ac:dyDescent="0.25">
      <c r="A166" s="537"/>
      <c r="L166" s="57"/>
    </row>
    <row r="167" spans="1:12" ht="18.75" x14ac:dyDescent="0.4">
      <c r="A167" s="537"/>
      <c r="I167" s="86" t="s">
        <v>1305</v>
      </c>
      <c r="J167" s="86" t="s">
        <v>1306</v>
      </c>
      <c r="K167" s="86"/>
      <c r="L167" s="87">
        <f>11341091.13+2618054</f>
        <v>13959145.130000001</v>
      </c>
    </row>
    <row r="168" spans="1:12" ht="1.5" customHeight="1" thickBot="1" x14ac:dyDescent="0.3">
      <c r="A168" s="537"/>
      <c r="B168" s="88"/>
      <c r="C168" s="88"/>
      <c r="D168" s="88"/>
      <c r="E168" s="88"/>
      <c r="F168" s="88"/>
      <c r="G168" s="88"/>
      <c r="H168" s="88"/>
      <c r="I168" s="88"/>
      <c r="J168" s="88"/>
      <c r="K168" s="88"/>
      <c r="L168" s="89"/>
    </row>
    <row r="169" spans="1:12" ht="15.75" hidden="1" thickBot="1" x14ac:dyDescent="0.3">
      <c r="A169" s="537"/>
      <c r="B169" s="36" t="s">
        <v>758</v>
      </c>
      <c r="C169" s="36" t="s">
        <v>759</v>
      </c>
      <c r="D169" s="36" t="s">
        <v>760</v>
      </c>
      <c r="E169" s="36" t="s">
        <v>761</v>
      </c>
      <c r="F169" s="36" t="s">
        <v>762</v>
      </c>
      <c r="G169" s="36" t="s">
        <v>763</v>
      </c>
      <c r="H169" s="36" t="s">
        <v>764</v>
      </c>
      <c r="I169" s="36" t="s">
        <v>46</v>
      </c>
      <c r="J169" s="36" t="s">
        <v>765</v>
      </c>
      <c r="K169" s="36" t="s">
        <v>762</v>
      </c>
      <c r="L169" s="70" t="s">
        <v>766</v>
      </c>
    </row>
    <row r="170" spans="1:12" x14ac:dyDescent="0.25">
      <c r="A170" s="536" t="s">
        <v>1331</v>
      </c>
      <c r="B170" s="90" t="s">
        <v>116</v>
      </c>
      <c r="C170" s="90"/>
      <c r="D170" s="91">
        <v>44657</v>
      </c>
      <c r="E170" s="90" t="s">
        <v>768</v>
      </c>
      <c r="F170" s="92">
        <v>2022700031</v>
      </c>
      <c r="G170" s="90" t="s">
        <v>1130</v>
      </c>
      <c r="H170" s="90">
        <v>1085262230</v>
      </c>
      <c r="I170" s="90" t="s">
        <v>1307</v>
      </c>
      <c r="J170" s="90" t="s">
        <v>771</v>
      </c>
      <c r="K170" s="93">
        <v>2022000537</v>
      </c>
      <c r="L170" s="94" t="s">
        <v>1308</v>
      </c>
    </row>
    <row r="171" spans="1:12" x14ac:dyDescent="0.25">
      <c r="A171" s="537"/>
      <c r="B171" s="20" t="s">
        <v>116</v>
      </c>
      <c r="C171" s="20"/>
      <c r="D171" s="21">
        <v>44701</v>
      </c>
      <c r="E171" s="20" t="s">
        <v>768</v>
      </c>
      <c r="F171" s="38">
        <v>2022700036</v>
      </c>
      <c r="G171" s="20" t="s">
        <v>1117</v>
      </c>
      <c r="H171" s="20">
        <v>30742386</v>
      </c>
      <c r="I171" s="20" t="s">
        <v>1309</v>
      </c>
      <c r="J171" s="20" t="s">
        <v>771</v>
      </c>
      <c r="K171" s="23">
        <v>2022000714</v>
      </c>
      <c r="L171" s="76" t="s">
        <v>1310</v>
      </c>
    </row>
    <row r="172" spans="1:12" x14ac:dyDescent="0.25">
      <c r="A172" s="537"/>
      <c r="B172" s="25" t="s">
        <v>116</v>
      </c>
      <c r="C172" s="25"/>
      <c r="D172" s="26">
        <v>44718</v>
      </c>
      <c r="E172" s="25" t="s">
        <v>768</v>
      </c>
      <c r="F172" s="37">
        <v>2022700040</v>
      </c>
      <c r="G172" s="25" t="s">
        <v>1047</v>
      </c>
      <c r="H172" s="25">
        <v>1085297194</v>
      </c>
      <c r="I172" s="25" t="s">
        <v>1311</v>
      </c>
      <c r="J172" s="25" t="s">
        <v>771</v>
      </c>
      <c r="K172" s="28">
        <v>2022000877</v>
      </c>
      <c r="L172" s="75" t="s">
        <v>1312</v>
      </c>
    </row>
    <row r="173" spans="1:12" x14ac:dyDescent="0.25">
      <c r="A173" s="537"/>
      <c r="B173" s="25"/>
      <c r="C173" s="25"/>
      <c r="D173" s="26"/>
      <c r="E173" s="25"/>
      <c r="F173" s="37"/>
      <c r="G173" s="25"/>
      <c r="H173" s="25"/>
      <c r="I173" s="25"/>
      <c r="J173" s="25"/>
      <c r="K173" s="28"/>
      <c r="L173" s="75"/>
    </row>
    <row r="174" spans="1:12" x14ac:dyDescent="0.25">
      <c r="A174" s="537"/>
      <c r="B174" s="510" t="s">
        <v>1314</v>
      </c>
      <c r="C174" s="510"/>
      <c r="D174" s="510"/>
      <c r="E174" s="510"/>
      <c r="F174" s="510"/>
      <c r="G174" s="510"/>
      <c r="H174" s="510"/>
      <c r="I174" s="510"/>
      <c r="J174" s="510"/>
      <c r="K174" s="71" t="s">
        <v>779</v>
      </c>
      <c r="L174" s="78" t="s">
        <v>1313</v>
      </c>
    </row>
    <row r="175" spans="1:12" x14ac:dyDescent="0.25">
      <c r="A175" s="537"/>
      <c r="B175" s="36" t="s">
        <v>758</v>
      </c>
      <c r="C175" s="36" t="s">
        <v>759</v>
      </c>
      <c r="D175" s="36" t="s">
        <v>760</v>
      </c>
      <c r="E175" s="36" t="s">
        <v>761</v>
      </c>
      <c r="F175" s="36" t="s">
        <v>762</v>
      </c>
      <c r="G175" s="36" t="s">
        <v>763</v>
      </c>
      <c r="H175" s="36" t="s">
        <v>764</v>
      </c>
      <c r="I175" s="36" t="s">
        <v>46</v>
      </c>
      <c r="J175" s="36" t="s">
        <v>765</v>
      </c>
      <c r="K175" s="36" t="s">
        <v>762</v>
      </c>
      <c r="L175" s="74" t="s">
        <v>766</v>
      </c>
    </row>
    <row r="176" spans="1:12" x14ac:dyDescent="0.25">
      <c r="A176" s="537"/>
      <c r="B176" s="25" t="s">
        <v>629</v>
      </c>
      <c r="C176" s="25"/>
      <c r="D176" s="26">
        <v>44657</v>
      </c>
      <c r="E176" s="25" t="s">
        <v>768</v>
      </c>
      <c r="F176" s="37">
        <v>2022700032</v>
      </c>
      <c r="G176" s="25" t="s">
        <v>1107</v>
      </c>
      <c r="H176" s="25">
        <v>1085270565</v>
      </c>
      <c r="I176" s="25" t="s">
        <v>1315</v>
      </c>
      <c r="J176" s="25" t="s">
        <v>771</v>
      </c>
      <c r="K176" s="28">
        <v>2022000507</v>
      </c>
      <c r="L176" s="75" t="s">
        <v>1316</v>
      </c>
    </row>
    <row r="177" spans="1:12" x14ac:dyDescent="0.25">
      <c r="A177" s="537"/>
      <c r="B177" s="20" t="s">
        <v>629</v>
      </c>
      <c r="C177" s="20"/>
      <c r="D177" s="21">
        <v>44663</v>
      </c>
      <c r="E177" s="20" t="s">
        <v>768</v>
      </c>
      <c r="F177" s="38">
        <v>2022700033</v>
      </c>
      <c r="G177" s="20" t="s">
        <v>1114</v>
      </c>
      <c r="H177" s="20">
        <v>52960943</v>
      </c>
      <c r="I177" s="20" t="s">
        <v>1317</v>
      </c>
      <c r="J177" s="20" t="s">
        <v>771</v>
      </c>
      <c r="K177" s="23">
        <v>2022000551</v>
      </c>
      <c r="L177" s="76" t="s">
        <v>1318</v>
      </c>
    </row>
    <row r="178" spans="1:12" x14ac:dyDescent="0.25">
      <c r="A178" s="537"/>
      <c r="B178" s="25" t="s">
        <v>629</v>
      </c>
      <c r="C178" s="25"/>
      <c r="D178" s="26">
        <v>44663</v>
      </c>
      <c r="E178" s="25" t="s">
        <v>768</v>
      </c>
      <c r="F178" s="37">
        <v>2022700034</v>
      </c>
      <c r="G178" s="25" t="s">
        <v>1116</v>
      </c>
      <c r="H178" s="25">
        <v>59835788</v>
      </c>
      <c r="I178" s="25" t="s">
        <v>1319</v>
      </c>
      <c r="J178" s="25" t="s">
        <v>771</v>
      </c>
      <c r="K178" s="28">
        <v>2022000556</v>
      </c>
      <c r="L178" s="75" t="s">
        <v>1320</v>
      </c>
    </row>
    <row r="179" spans="1:12" x14ac:dyDescent="0.25">
      <c r="A179" s="537"/>
      <c r="B179" s="20" t="s">
        <v>629</v>
      </c>
      <c r="C179" s="20"/>
      <c r="D179" s="21">
        <v>44701</v>
      </c>
      <c r="E179" s="20" t="s">
        <v>768</v>
      </c>
      <c r="F179" s="38">
        <v>2022700035</v>
      </c>
      <c r="G179" s="20" t="s">
        <v>1135</v>
      </c>
      <c r="H179" s="20">
        <v>59821868</v>
      </c>
      <c r="I179" s="20" t="s">
        <v>1321</v>
      </c>
      <c r="J179" s="20" t="s">
        <v>771</v>
      </c>
      <c r="K179" s="23">
        <v>2022000687</v>
      </c>
      <c r="L179" s="76" t="s">
        <v>1322</v>
      </c>
    </row>
    <row r="180" spans="1:12" x14ac:dyDescent="0.25">
      <c r="A180" s="537"/>
      <c r="B180" s="25" t="s">
        <v>629</v>
      </c>
      <c r="C180" s="25"/>
      <c r="D180" s="26">
        <v>44701</v>
      </c>
      <c r="E180" s="25" t="s">
        <v>768</v>
      </c>
      <c r="F180" s="37">
        <v>2022700037</v>
      </c>
      <c r="G180" s="25" t="s">
        <v>1120</v>
      </c>
      <c r="H180" s="25">
        <v>1085309697</v>
      </c>
      <c r="I180" s="25" t="s">
        <v>1323</v>
      </c>
      <c r="J180" s="25" t="s">
        <v>771</v>
      </c>
      <c r="K180" s="28">
        <v>2022000700</v>
      </c>
      <c r="L180" s="75" t="s">
        <v>1324</v>
      </c>
    </row>
    <row r="181" spans="1:12" x14ac:dyDescent="0.25">
      <c r="A181" s="537"/>
      <c r="B181" s="20" t="s">
        <v>629</v>
      </c>
      <c r="C181" s="20"/>
      <c r="D181" s="21">
        <v>44701</v>
      </c>
      <c r="E181" s="20" t="s">
        <v>768</v>
      </c>
      <c r="F181" s="38">
        <v>2022700038</v>
      </c>
      <c r="G181" s="20" t="s">
        <v>1123</v>
      </c>
      <c r="H181" s="20">
        <v>37084173</v>
      </c>
      <c r="I181" s="20" t="s">
        <v>1325</v>
      </c>
      <c r="J181" s="20" t="s">
        <v>771</v>
      </c>
      <c r="K181" s="23">
        <v>2022000701</v>
      </c>
      <c r="L181" s="76" t="s">
        <v>1320</v>
      </c>
    </row>
    <row r="182" spans="1:12" x14ac:dyDescent="0.25">
      <c r="A182" s="537"/>
      <c r="B182" s="25" t="s">
        <v>629</v>
      </c>
      <c r="C182" s="25"/>
      <c r="D182" s="26">
        <v>44708</v>
      </c>
      <c r="E182" s="25" t="s">
        <v>768</v>
      </c>
      <c r="F182" s="37">
        <v>2022700039</v>
      </c>
      <c r="G182" s="25" t="s">
        <v>1102</v>
      </c>
      <c r="H182" s="25">
        <v>27094105</v>
      </c>
      <c r="I182" s="25" t="s">
        <v>1326</v>
      </c>
      <c r="J182" s="25" t="s">
        <v>771</v>
      </c>
      <c r="K182" s="28">
        <v>2022000756</v>
      </c>
      <c r="L182" s="75" t="s">
        <v>1324</v>
      </c>
    </row>
    <row r="183" spans="1:12" ht="21.75" customHeight="1" x14ac:dyDescent="0.25">
      <c r="A183" s="537"/>
      <c r="B183" s="516" t="s">
        <v>1328</v>
      </c>
      <c r="C183" s="516"/>
      <c r="D183" s="516"/>
      <c r="E183" s="516"/>
      <c r="F183" s="516"/>
      <c r="G183" s="516"/>
      <c r="H183" s="516"/>
      <c r="I183" s="516"/>
      <c r="J183" s="516"/>
      <c r="K183" s="30" t="s">
        <v>779</v>
      </c>
      <c r="L183" s="80" t="s">
        <v>1327</v>
      </c>
    </row>
    <row r="184" spans="1:12" hidden="1" x14ac:dyDescent="0.25">
      <c r="A184" s="537"/>
      <c r="B184" s="95"/>
      <c r="C184" s="95"/>
      <c r="D184" s="95"/>
      <c r="E184" s="95"/>
      <c r="F184" s="95"/>
      <c r="G184" s="95"/>
      <c r="H184" s="95"/>
      <c r="I184" s="95" t="s">
        <v>1329</v>
      </c>
      <c r="J184" s="95"/>
      <c r="K184" s="95"/>
      <c r="L184" s="96">
        <f>2139369+2324322</f>
        <v>4463691</v>
      </c>
    </row>
    <row r="185" spans="1:12" hidden="1" x14ac:dyDescent="0.25">
      <c r="A185" s="537"/>
      <c r="L185" s="57"/>
    </row>
    <row r="186" spans="1:12" hidden="1" x14ac:dyDescent="0.25">
      <c r="A186" s="537"/>
      <c r="L186" s="57"/>
    </row>
    <row r="187" spans="1:12" ht="18.75" customHeight="1" thickBot="1" x14ac:dyDescent="0.3">
      <c r="A187" s="541"/>
      <c r="B187" s="39"/>
      <c r="C187" s="39"/>
      <c r="D187" s="39"/>
      <c r="E187" s="39"/>
      <c r="F187" s="39"/>
      <c r="G187" s="39"/>
      <c r="H187" s="39"/>
      <c r="I187" s="39"/>
      <c r="J187" s="97" t="s">
        <v>1329</v>
      </c>
      <c r="K187" s="39"/>
      <c r="L187" s="98">
        <f>2139369+2324322</f>
        <v>4463691</v>
      </c>
    </row>
  </sheetData>
  <mergeCells count="21">
    <mergeCell ref="B183:J183"/>
    <mergeCell ref="A152:A169"/>
    <mergeCell ref="A170:A187"/>
    <mergeCell ref="B165:J165"/>
    <mergeCell ref="B174:J174"/>
    <mergeCell ref="B161:J161"/>
    <mergeCell ref="A99:A150"/>
    <mergeCell ref="B138:J138"/>
    <mergeCell ref="B150:J150"/>
    <mergeCell ref="B133:J133"/>
    <mergeCell ref="B2:J2"/>
    <mergeCell ref="B14:J14"/>
    <mergeCell ref="B76:J76"/>
    <mergeCell ref="A28:A78"/>
    <mergeCell ref="A80:A97"/>
    <mergeCell ref="B87:J87"/>
    <mergeCell ref="B95:J95"/>
    <mergeCell ref="B48:J48"/>
    <mergeCell ref="B8:J8"/>
    <mergeCell ref="A3:A16"/>
    <mergeCell ref="A18:A2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197"/>
  <sheetViews>
    <sheetView topLeftCell="A88" workbookViewId="0">
      <selection activeCell="A99" sqref="A99"/>
    </sheetView>
  </sheetViews>
  <sheetFormatPr baseColWidth="10" defaultRowHeight="15" x14ac:dyDescent="0.25"/>
  <cols>
    <col min="1" max="1" width="19" customWidth="1"/>
    <col min="2" max="2" width="45.7109375" customWidth="1"/>
    <col min="3" max="3" width="17.140625" customWidth="1"/>
    <col min="4" max="4" width="19.5703125" customWidth="1"/>
    <col min="5" max="5" width="9.5703125" customWidth="1"/>
    <col min="6" max="6" width="16.7109375" customWidth="1"/>
    <col min="7" max="14" width="15.28515625" customWidth="1"/>
    <col min="15" max="15" width="15.28515625" style="99" customWidth="1"/>
    <col min="16" max="18" width="15.28515625" customWidth="1"/>
    <col min="19" max="19" width="9.5703125" customWidth="1"/>
  </cols>
  <sheetData>
    <row r="1" spans="1:19" ht="15" customHeight="1" x14ac:dyDescent="0.25">
      <c r="A1" s="532" t="s">
        <v>0</v>
      </c>
      <c r="B1" s="532"/>
      <c r="C1" s="532"/>
      <c r="D1" s="532"/>
      <c r="E1" s="532"/>
      <c r="F1" s="532"/>
      <c r="G1" s="532"/>
      <c r="H1" s="532"/>
      <c r="I1" s="532"/>
      <c r="J1" s="532"/>
      <c r="K1" s="532"/>
      <c r="L1" s="532"/>
      <c r="M1" s="532"/>
    </row>
    <row r="2" spans="1:19" ht="15" customHeight="1" x14ac:dyDescent="0.25">
      <c r="A2" s="533" t="s">
        <v>1</v>
      </c>
      <c r="B2" s="533"/>
      <c r="C2" s="533"/>
      <c r="D2" s="533"/>
      <c r="E2" s="533"/>
      <c r="F2" s="533"/>
      <c r="G2" s="533"/>
      <c r="H2" s="533"/>
      <c r="I2" s="533"/>
      <c r="J2" s="533"/>
      <c r="K2" s="533"/>
      <c r="L2" s="533"/>
      <c r="M2" s="533"/>
    </row>
    <row r="3" spans="1:19" ht="15" customHeight="1" x14ac:dyDescent="0.25">
      <c r="A3" s="533" t="s">
        <v>2</v>
      </c>
      <c r="B3" s="533"/>
      <c r="C3" s="533"/>
      <c r="D3" s="533"/>
      <c r="E3" s="533"/>
      <c r="F3" s="533"/>
      <c r="G3" s="533"/>
      <c r="H3" s="533"/>
      <c r="I3" s="533"/>
      <c r="J3" s="533"/>
      <c r="K3" s="533"/>
      <c r="L3" s="533"/>
      <c r="M3" s="533"/>
    </row>
    <row r="4" spans="1:19" ht="15" customHeight="1" x14ac:dyDescent="0.25">
      <c r="A4" s="533" t="s">
        <v>1332</v>
      </c>
      <c r="B4" s="533"/>
      <c r="C4" s="533"/>
      <c r="D4" s="533"/>
      <c r="E4" s="533"/>
      <c r="F4" s="533"/>
      <c r="G4" s="533"/>
      <c r="H4" s="533"/>
      <c r="I4" s="533"/>
      <c r="J4" s="533"/>
      <c r="K4" s="533"/>
      <c r="L4" s="533"/>
      <c r="M4" s="533"/>
    </row>
    <row r="5" spans="1:19" ht="15" customHeight="1" x14ac:dyDescent="0.25">
      <c r="A5" s="533" t="s">
        <v>1333</v>
      </c>
      <c r="B5" s="533"/>
      <c r="C5" s="533"/>
      <c r="D5" s="533"/>
      <c r="E5" s="533"/>
      <c r="F5" s="533"/>
      <c r="G5" s="533"/>
      <c r="H5" s="533"/>
      <c r="I5" s="533"/>
      <c r="J5" s="533"/>
      <c r="K5" s="533"/>
      <c r="L5" s="533"/>
      <c r="M5" s="533"/>
    </row>
    <row r="6" spans="1:19" ht="15" customHeight="1" x14ac:dyDescent="0.25">
      <c r="A6" s="2" t="s">
        <v>5</v>
      </c>
      <c r="B6" s="2" t="s">
        <v>5</v>
      </c>
      <c r="C6" s="2" t="s">
        <v>5</v>
      </c>
      <c r="D6" s="530" t="s">
        <v>6</v>
      </c>
      <c r="E6" s="534"/>
      <c r="F6" s="534"/>
      <c r="G6" s="531"/>
      <c r="H6" s="2" t="s">
        <v>5</v>
      </c>
      <c r="I6" s="2" t="s">
        <v>5</v>
      </c>
      <c r="J6" s="2" t="s">
        <v>5</v>
      </c>
      <c r="K6" s="530" t="s">
        <v>7</v>
      </c>
      <c r="L6" s="531"/>
      <c r="M6" s="530" t="s">
        <v>8</v>
      </c>
      <c r="N6" s="531"/>
      <c r="O6" s="530" t="s">
        <v>9</v>
      </c>
      <c r="P6" s="531"/>
      <c r="Q6" s="2" t="s">
        <v>5</v>
      </c>
      <c r="R6" s="2" t="s">
        <v>5</v>
      </c>
    </row>
    <row r="7" spans="1:19" ht="15" customHeight="1" x14ac:dyDescent="0.25">
      <c r="A7" s="3" t="s">
        <v>10</v>
      </c>
      <c r="B7" s="3" t="s">
        <v>11</v>
      </c>
      <c r="C7" s="3" t="s">
        <v>12</v>
      </c>
      <c r="D7" s="3" t="s">
        <v>13</v>
      </c>
      <c r="E7" s="3" t="s">
        <v>14</v>
      </c>
      <c r="F7" s="3" t="s">
        <v>15</v>
      </c>
      <c r="G7" s="3" t="s">
        <v>16</v>
      </c>
      <c r="H7" s="3" t="s">
        <v>17</v>
      </c>
      <c r="I7" s="3" t="s">
        <v>18</v>
      </c>
      <c r="J7" s="3" t="s">
        <v>19</v>
      </c>
      <c r="K7" s="3" t="s">
        <v>20</v>
      </c>
      <c r="L7" s="3" t="s">
        <v>21</v>
      </c>
      <c r="M7" s="3" t="s">
        <v>20</v>
      </c>
      <c r="N7" s="3" t="s">
        <v>21</v>
      </c>
      <c r="O7" s="100" t="s">
        <v>20</v>
      </c>
      <c r="P7" s="3" t="s">
        <v>21</v>
      </c>
      <c r="Q7" s="3" t="s">
        <v>22</v>
      </c>
      <c r="R7" s="3" t="s">
        <v>23</v>
      </c>
      <c r="S7" s="3" t="s">
        <v>24</v>
      </c>
    </row>
    <row r="8" spans="1:19" ht="15" customHeight="1" x14ac:dyDescent="0.25">
      <c r="A8" s="5" t="s">
        <v>25</v>
      </c>
      <c r="B8" s="5" t="s">
        <v>26</v>
      </c>
      <c r="C8" s="6">
        <v>11052076926.07</v>
      </c>
      <c r="D8" s="7">
        <v>4961522970</v>
      </c>
      <c r="E8" s="7">
        <v>0</v>
      </c>
      <c r="F8" s="7">
        <v>1177705784</v>
      </c>
      <c r="G8" s="7">
        <v>1177705784</v>
      </c>
      <c r="H8" s="7">
        <v>16013599896.07</v>
      </c>
      <c r="I8" s="7">
        <v>0</v>
      </c>
      <c r="J8" s="7">
        <v>0</v>
      </c>
      <c r="K8" s="7">
        <v>5279622491.2530003</v>
      </c>
      <c r="L8" s="7">
        <v>2909669116.7600002</v>
      </c>
      <c r="M8" s="7">
        <v>2369953374.493</v>
      </c>
      <c r="N8" s="7">
        <v>959280615.28999996</v>
      </c>
      <c r="O8" s="101">
        <v>1410672759.2030001</v>
      </c>
      <c r="P8" s="7">
        <v>-177705348.31</v>
      </c>
      <c r="Q8" s="7">
        <v>1588378107.513</v>
      </c>
      <c r="R8" s="7">
        <v>10733977404.816999</v>
      </c>
      <c r="S8" s="7" t="s">
        <v>27</v>
      </c>
    </row>
    <row r="9" spans="1:19" ht="15" customHeight="1" x14ac:dyDescent="0.25">
      <c r="A9" s="5" t="s">
        <v>28</v>
      </c>
      <c r="B9" s="5" t="s">
        <v>29</v>
      </c>
      <c r="C9" s="6">
        <v>2420433494.1500001</v>
      </c>
      <c r="D9" s="7">
        <v>0</v>
      </c>
      <c r="E9" s="7">
        <v>0</v>
      </c>
      <c r="F9" s="7">
        <v>32582815</v>
      </c>
      <c r="G9" s="7">
        <v>32582815</v>
      </c>
      <c r="H9" s="7">
        <v>2420433494.1500001</v>
      </c>
      <c r="I9" s="7">
        <v>0</v>
      </c>
      <c r="J9" s="7">
        <v>0</v>
      </c>
      <c r="K9" s="7">
        <v>262872386.74000001</v>
      </c>
      <c r="L9" s="7">
        <v>-56798247</v>
      </c>
      <c r="M9" s="7">
        <v>319670633.74000001</v>
      </c>
      <c r="N9" s="7">
        <v>35255016.740000002</v>
      </c>
      <c r="O9" s="101">
        <v>284415617</v>
      </c>
      <c r="P9" s="7">
        <v>31395911.93</v>
      </c>
      <c r="Q9" s="7">
        <v>253019705.06999999</v>
      </c>
      <c r="R9" s="7">
        <v>2157561107.4099998</v>
      </c>
      <c r="S9" s="7" t="s">
        <v>27</v>
      </c>
    </row>
    <row r="10" spans="1:19" ht="15" customHeight="1" x14ac:dyDescent="0.25">
      <c r="A10" s="5" t="s">
        <v>30</v>
      </c>
      <c r="B10" s="5" t="s">
        <v>31</v>
      </c>
      <c r="C10" s="6">
        <v>603222379.88</v>
      </c>
      <c r="D10" s="7">
        <v>0</v>
      </c>
      <c r="E10" s="7">
        <v>0</v>
      </c>
      <c r="F10" s="7">
        <v>0</v>
      </c>
      <c r="G10" s="7">
        <v>0</v>
      </c>
      <c r="H10" s="7">
        <v>603222379.88</v>
      </c>
      <c r="I10" s="7">
        <v>0</v>
      </c>
      <c r="J10" s="7">
        <v>0</v>
      </c>
      <c r="K10" s="7">
        <v>130926926</v>
      </c>
      <c r="L10" s="7">
        <v>-21775247</v>
      </c>
      <c r="M10" s="7">
        <v>152702173</v>
      </c>
      <c r="N10" s="7">
        <v>0</v>
      </c>
      <c r="O10" s="101">
        <v>152702173</v>
      </c>
      <c r="P10" s="7">
        <v>868956</v>
      </c>
      <c r="Q10" s="7">
        <v>151833217</v>
      </c>
      <c r="R10" s="7">
        <v>472295453.88</v>
      </c>
      <c r="S10" s="7" t="s">
        <v>27</v>
      </c>
    </row>
    <row r="11" spans="1:19" ht="15" customHeight="1" x14ac:dyDescent="0.25">
      <c r="A11" s="5" t="s">
        <v>32</v>
      </c>
      <c r="B11" s="5" t="s">
        <v>33</v>
      </c>
      <c r="C11" s="6">
        <v>603222379.88</v>
      </c>
      <c r="D11" s="7">
        <v>0</v>
      </c>
      <c r="E11" s="7">
        <v>0</v>
      </c>
      <c r="F11" s="7">
        <v>0</v>
      </c>
      <c r="G11" s="7">
        <v>0</v>
      </c>
      <c r="H11" s="7">
        <v>603222379.88</v>
      </c>
      <c r="I11" s="7">
        <v>0</v>
      </c>
      <c r="J11" s="7">
        <v>0</v>
      </c>
      <c r="K11" s="7">
        <v>130926926</v>
      </c>
      <c r="L11" s="7">
        <v>-21775247</v>
      </c>
      <c r="M11" s="7">
        <v>152702173</v>
      </c>
      <c r="N11" s="7">
        <v>0</v>
      </c>
      <c r="O11" s="101">
        <v>152702173</v>
      </c>
      <c r="P11" s="7">
        <v>868956</v>
      </c>
      <c r="Q11" s="7">
        <v>151833217</v>
      </c>
      <c r="R11" s="7">
        <v>472295453.88</v>
      </c>
      <c r="S11" s="7" t="s">
        <v>27</v>
      </c>
    </row>
    <row r="12" spans="1:19" ht="15" customHeight="1" x14ac:dyDescent="0.25">
      <c r="A12" s="5" t="s">
        <v>34</v>
      </c>
      <c r="B12" s="5" t="s">
        <v>35</v>
      </c>
      <c r="C12" s="6">
        <v>482446271.88</v>
      </c>
      <c r="D12" s="7">
        <v>0</v>
      </c>
      <c r="E12" s="7">
        <v>0</v>
      </c>
      <c r="F12" s="7">
        <v>0</v>
      </c>
      <c r="G12" s="7">
        <v>0</v>
      </c>
      <c r="H12" s="7">
        <v>482446271.88</v>
      </c>
      <c r="I12" s="7">
        <v>0</v>
      </c>
      <c r="J12" s="7">
        <v>0</v>
      </c>
      <c r="K12" s="7">
        <v>117982287</v>
      </c>
      <c r="L12" s="7">
        <v>-10224788</v>
      </c>
      <c r="M12" s="7">
        <v>128207075</v>
      </c>
      <c r="N12" s="7">
        <v>0</v>
      </c>
      <c r="O12" s="101">
        <v>128207075</v>
      </c>
      <c r="P12" s="7">
        <v>4204333</v>
      </c>
      <c r="Q12" s="7">
        <v>124002742</v>
      </c>
      <c r="R12" s="7">
        <v>364463984.88</v>
      </c>
      <c r="S12" s="7" t="s">
        <v>27</v>
      </c>
    </row>
    <row r="13" spans="1:19" ht="15" customHeight="1" x14ac:dyDescent="0.25">
      <c r="A13" s="5" t="s">
        <v>36</v>
      </c>
      <c r="B13" s="5" t="s">
        <v>37</v>
      </c>
      <c r="C13" s="6">
        <v>482446271.88</v>
      </c>
      <c r="D13" s="7">
        <v>0</v>
      </c>
      <c r="E13" s="7">
        <v>0</v>
      </c>
      <c r="F13" s="7">
        <v>0</v>
      </c>
      <c r="G13" s="7">
        <v>0</v>
      </c>
      <c r="H13" s="7">
        <v>482446271.88</v>
      </c>
      <c r="I13" s="7">
        <v>0</v>
      </c>
      <c r="J13" s="7">
        <v>0</v>
      </c>
      <c r="K13" s="7">
        <v>117982287</v>
      </c>
      <c r="L13" s="7">
        <v>-10224788</v>
      </c>
      <c r="M13" s="7">
        <v>128207075</v>
      </c>
      <c r="N13" s="7">
        <v>0</v>
      </c>
      <c r="O13" s="101">
        <v>128207075</v>
      </c>
      <c r="P13" s="7">
        <v>4204333</v>
      </c>
      <c r="Q13" s="7">
        <v>124002742</v>
      </c>
      <c r="R13" s="7">
        <v>364463984.88</v>
      </c>
      <c r="S13" s="7" t="s">
        <v>27</v>
      </c>
    </row>
    <row r="14" spans="1:19" ht="15" customHeight="1" x14ac:dyDescent="0.25">
      <c r="A14" s="5" t="s">
        <v>38</v>
      </c>
      <c r="B14" s="5" t="s">
        <v>39</v>
      </c>
      <c r="C14" s="6">
        <v>391748311.37</v>
      </c>
      <c r="D14" s="7">
        <v>0</v>
      </c>
      <c r="E14" s="7">
        <v>0</v>
      </c>
      <c r="F14" s="7">
        <v>0</v>
      </c>
      <c r="G14" s="7">
        <v>0</v>
      </c>
      <c r="H14" s="7">
        <v>391748311.37</v>
      </c>
      <c r="I14" s="7">
        <v>0</v>
      </c>
      <c r="J14" s="7">
        <v>0</v>
      </c>
      <c r="K14" s="7">
        <v>111379106</v>
      </c>
      <c r="L14" s="7">
        <v>0</v>
      </c>
      <c r="M14" s="7">
        <v>111379106</v>
      </c>
      <c r="N14" s="7">
        <v>0</v>
      </c>
      <c r="O14" s="101">
        <v>111379106</v>
      </c>
      <c r="P14" s="7">
        <v>1850167</v>
      </c>
      <c r="Q14" s="7">
        <v>109528939</v>
      </c>
      <c r="R14" s="7">
        <v>280369205.37</v>
      </c>
      <c r="S14" s="7" t="s">
        <v>46</v>
      </c>
    </row>
    <row r="15" spans="1:19" ht="15" customHeight="1" x14ac:dyDescent="0.25">
      <c r="A15" s="5" t="s">
        <v>47</v>
      </c>
      <c r="B15" s="5" t="s">
        <v>48</v>
      </c>
      <c r="C15" s="6">
        <v>12005464.84</v>
      </c>
      <c r="D15" s="7">
        <v>0</v>
      </c>
      <c r="E15" s="7">
        <v>0</v>
      </c>
      <c r="F15" s="7">
        <v>0</v>
      </c>
      <c r="G15" s="7">
        <v>0</v>
      </c>
      <c r="H15" s="7">
        <v>12005464.84</v>
      </c>
      <c r="I15" s="7">
        <v>0</v>
      </c>
      <c r="J15" s="7">
        <v>0</v>
      </c>
      <c r="K15" s="7">
        <v>1932153</v>
      </c>
      <c r="L15" s="7">
        <v>0</v>
      </c>
      <c r="M15" s="7">
        <v>1932153</v>
      </c>
      <c r="N15" s="7">
        <v>0</v>
      </c>
      <c r="O15" s="101">
        <v>1932153</v>
      </c>
      <c r="P15" s="7">
        <v>47892</v>
      </c>
      <c r="Q15" s="7">
        <v>1884261</v>
      </c>
      <c r="R15" s="7">
        <v>10073311.84</v>
      </c>
      <c r="S15" s="7" t="s">
        <v>46</v>
      </c>
    </row>
    <row r="16" spans="1:19" ht="15" customHeight="1" x14ac:dyDescent="0.25">
      <c r="A16" s="5" t="s">
        <v>57</v>
      </c>
      <c r="B16" s="5" t="s">
        <v>58</v>
      </c>
      <c r="C16" s="6">
        <v>7030320</v>
      </c>
      <c r="D16" s="7">
        <v>0</v>
      </c>
      <c r="E16" s="7">
        <v>0</v>
      </c>
      <c r="F16" s="7">
        <v>0</v>
      </c>
      <c r="G16" s="7">
        <v>0</v>
      </c>
      <c r="H16" s="7">
        <v>7030320</v>
      </c>
      <c r="I16" s="7">
        <v>0</v>
      </c>
      <c r="J16" s="7">
        <v>0</v>
      </c>
      <c r="K16" s="7">
        <v>2402026</v>
      </c>
      <c r="L16" s="7">
        <v>0</v>
      </c>
      <c r="M16" s="7">
        <v>2402026</v>
      </c>
      <c r="N16" s="7">
        <v>0</v>
      </c>
      <c r="O16" s="101">
        <v>2402026</v>
      </c>
      <c r="P16" s="7">
        <v>199193</v>
      </c>
      <c r="Q16" s="7">
        <v>2202833</v>
      </c>
      <c r="R16" s="7">
        <v>4628294</v>
      </c>
      <c r="S16" s="7" t="s">
        <v>46</v>
      </c>
    </row>
    <row r="17" spans="1:19" ht="15" customHeight="1" x14ac:dyDescent="0.25">
      <c r="A17" s="5" t="s">
        <v>63</v>
      </c>
      <c r="B17" s="5" t="s">
        <v>64</v>
      </c>
      <c r="C17" s="6">
        <v>20277722.170000002</v>
      </c>
      <c r="D17" s="7">
        <v>0</v>
      </c>
      <c r="E17" s="7">
        <v>0</v>
      </c>
      <c r="F17" s="7">
        <v>0</v>
      </c>
      <c r="G17" s="7">
        <v>0</v>
      </c>
      <c r="H17" s="7">
        <v>20277722.170000002</v>
      </c>
      <c r="I17" s="7">
        <v>0</v>
      </c>
      <c r="J17" s="7">
        <v>0</v>
      </c>
      <c r="K17" s="7">
        <v>287103</v>
      </c>
      <c r="L17" s="7">
        <v>0</v>
      </c>
      <c r="M17" s="7">
        <v>287103</v>
      </c>
      <c r="N17" s="7">
        <v>0</v>
      </c>
      <c r="O17" s="101">
        <v>287103</v>
      </c>
      <c r="P17" s="7">
        <v>180925</v>
      </c>
      <c r="Q17" s="7">
        <v>106178</v>
      </c>
      <c r="R17" s="7">
        <v>19990619.170000002</v>
      </c>
      <c r="S17" s="7" t="s">
        <v>46</v>
      </c>
    </row>
    <row r="18" spans="1:19" ht="15" customHeight="1" x14ac:dyDescent="0.25">
      <c r="A18" s="5" t="s">
        <v>69</v>
      </c>
      <c r="B18" s="5" t="s">
        <v>70</v>
      </c>
      <c r="C18" s="6">
        <v>51384453.5</v>
      </c>
      <c r="D18" s="7">
        <v>0</v>
      </c>
      <c r="E18" s="7">
        <v>0</v>
      </c>
      <c r="F18" s="7">
        <v>0</v>
      </c>
      <c r="G18" s="7">
        <v>0</v>
      </c>
      <c r="H18" s="7">
        <v>51384453.5</v>
      </c>
      <c r="I18" s="7">
        <v>0</v>
      </c>
      <c r="J18" s="7">
        <v>0</v>
      </c>
      <c r="K18" s="7">
        <v>1981899</v>
      </c>
      <c r="L18" s="7">
        <v>-10224788</v>
      </c>
      <c r="M18" s="7">
        <v>12206687</v>
      </c>
      <c r="N18" s="7">
        <v>0</v>
      </c>
      <c r="O18" s="101">
        <v>12206687</v>
      </c>
      <c r="P18" s="7">
        <v>1926156</v>
      </c>
      <c r="Q18" s="7">
        <v>10280531</v>
      </c>
      <c r="R18" s="7">
        <v>49402554.5</v>
      </c>
      <c r="S18" s="7" t="s">
        <v>27</v>
      </c>
    </row>
    <row r="19" spans="1:19" ht="15" customHeight="1" x14ac:dyDescent="0.25">
      <c r="A19" s="5" t="s">
        <v>71</v>
      </c>
      <c r="B19" s="5" t="s">
        <v>72</v>
      </c>
      <c r="C19" s="6">
        <v>33258159</v>
      </c>
      <c r="D19" s="7">
        <v>0</v>
      </c>
      <c r="E19" s="7">
        <v>0</v>
      </c>
      <c r="F19" s="7">
        <v>0</v>
      </c>
      <c r="G19" s="7">
        <v>0</v>
      </c>
      <c r="H19" s="7">
        <v>33258159</v>
      </c>
      <c r="I19" s="7">
        <v>0</v>
      </c>
      <c r="J19" s="7">
        <v>0</v>
      </c>
      <c r="K19" s="7">
        <v>1320599</v>
      </c>
      <c r="L19" s="7">
        <v>-7373976</v>
      </c>
      <c r="M19" s="7">
        <v>8694575</v>
      </c>
      <c r="N19" s="7">
        <v>0</v>
      </c>
      <c r="O19" s="101">
        <v>8694575</v>
      </c>
      <c r="P19" s="7">
        <v>1336480</v>
      </c>
      <c r="Q19" s="7">
        <v>7358095</v>
      </c>
      <c r="R19" s="7">
        <v>31937560</v>
      </c>
      <c r="S19" s="7" t="s">
        <v>46</v>
      </c>
    </row>
    <row r="20" spans="1:19" ht="15" customHeight="1" x14ac:dyDescent="0.25">
      <c r="A20" s="5" t="s">
        <v>77</v>
      </c>
      <c r="B20" s="5" t="s">
        <v>78</v>
      </c>
      <c r="C20" s="6">
        <v>18126294.5</v>
      </c>
      <c r="D20" s="7">
        <v>0</v>
      </c>
      <c r="E20" s="7">
        <v>0</v>
      </c>
      <c r="F20" s="7">
        <v>0</v>
      </c>
      <c r="G20" s="7">
        <v>0</v>
      </c>
      <c r="H20" s="7">
        <v>18126294.5</v>
      </c>
      <c r="I20" s="7">
        <v>0</v>
      </c>
      <c r="J20" s="7">
        <v>0</v>
      </c>
      <c r="K20" s="7">
        <v>661300</v>
      </c>
      <c r="L20" s="7">
        <v>-2850812</v>
      </c>
      <c r="M20" s="7">
        <v>3512112</v>
      </c>
      <c r="N20" s="7">
        <v>0</v>
      </c>
      <c r="O20" s="101">
        <v>3512112</v>
      </c>
      <c r="P20" s="7">
        <v>589676</v>
      </c>
      <c r="Q20" s="7">
        <v>2922436</v>
      </c>
      <c r="R20" s="7">
        <v>17464994.5</v>
      </c>
      <c r="S20" s="7" t="s">
        <v>46</v>
      </c>
    </row>
    <row r="21" spans="1:19" ht="15" customHeight="1" x14ac:dyDescent="0.25">
      <c r="A21" s="5" t="s">
        <v>83</v>
      </c>
      <c r="B21" s="5" t="s">
        <v>84</v>
      </c>
      <c r="C21" s="6">
        <v>101970647</v>
      </c>
      <c r="D21" s="7">
        <v>0</v>
      </c>
      <c r="E21" s="7">
        <v>0</v>
      </c>
      <c r="F21" s="7">
        <v>0</v>
      </c>
      <c r="G21" s="7">
        <v>0</v>
      </c>
      <c r="H21" s="7">
        <v>101970647</v>
      </c>
      <c r="I21" s="7">
        <v>0</v>
      </c>
      <c r="J21" s="7">
        <v>0</v>
      </c>
      <c r="K21" s="7">
        <v>12145536</v>
      </c>
      <c r="L21" s="7">
        <v>-8366272</v>
      </c>
      <c r="M21" s="7">
        <v>20511808</v>
      </c>
      <c r="N21" s="7">
        <v>0</v>
      </c>
      <c r="O21" s="101">
        <v>20511808</v>
      </c>
      <c r="P21" s="7">
        <v>-4141315</v>
      </c>
      <c r="Q21" s="7">
        <v>24653123</v>
      </c>
      <c r="R21" s="7">
        <v>89825111</v>
      </c>
      <c r="S21" s="7" t="s">
        <v>27</v>
      </c>
    </row>
    <row r="22" spans="1:19" ht="15" customHeight="1" x14ac:dyDescent="0.25">
      <c r="A22" s="5" t="s">
        <v>85</v>
      </c>
      <c r="B22" s="5" t="s">
        <v>86</v>
      </c>
      <c r="C22" s="6">
        <v>47009828</v>
      </c>
      <c r="D22" s="7">
        <v>0</v>
      </c>
      <c r="E22" s="7">
        <v>0</v>
      </c>
      <c r="F22" s="7">
        <v>0</v>
      </c>
      <c r="G22" s="7">
        <v>0</v>
      </c>
      <c r="H22" s="7">
        <v>47009828</v>
      </c>
      <c r="I22" s="7">
        <v>0</v>
      </c>
      <c r="J22" s="7">
        <v>0</v>
      </c>
      <c r="K22" s="7">
        <v>7488141</v>
      </c>
      <c r="L22" s="7">
        <v>0</v>
      </c>
      <c r="M22" s="7">
        <v>7488141</v>
      </c>
      <c r="N22" s="7">
        <v>0</v>
      </c>
      <c r="O22" s="101">
        <v>7488141</v>
      </c>
      <c r="P22" s="7">
        <v>-4013056</v>
      </c>
      <c r="Q22" s="7">
        <v>11501197</v>
      </c>
      <c r="R22" s="7">
        <v>39521687</v>
      </c>
      <c r="S22" s="7" t="s">
        <v>46</v>
      </c>
    </row>
    <row r="23" spans="1:19" ht="15" customHeight="1" x14ac:dyDescent="0.25">
      <c r="A23" s="5" t="s">
        <v>91</v>
      </c>
      <c r="B23" s="5" t="s">
        <v>92</v>
      </c>
      <c r="C23" s="6">
        <v>37245948</v>
      </c>
      <c r="D23" s="7">
        <v>0</v>
      </c>
      <c r="E23" s="7">
        <v>0</v>
      </c>
      <c r="F23" s="7">
        <v>0</v>
      </c>
      <c r="G23" s="7">
        <v>0</v>
      </c>
      <c r="H23" s="7">
        <v>37245948</v>
      </c>
      <c r="I23" s="7">
        <v>0</v>
      </c>
      <c r="J23" s="7">
        <v>0</v>
      </c>
      <c r="K23" s="7">
        <v>1427062</v>
      </c>
      <c r="L23" s="7">
        <v>-8366272</v>
      </c>
      <c r="M23" s="7">
        <v>9793334</v>
      </c>
      <c r="N23" s="7">
        <v>0</v>
      </c>
      <c r="O23" s="101">
        <v>9793334</v>
      </c>
      <c r="P23" s="7">
        <v>1496968</v>
      </c>
      <c r="Q23" s="7">
        <v>8296366</v>
      </c>
      <c r="R23" s="7">
        <v>35818886</v>
      </c>
      <c r="S23" s="7" t="s">
        <v>46</v>
      </c>
    </row>
    <row r="24" spans="1:19" ht="15" customHeight="1" x14ac:dyDescent="0.25">
      <c r="A24" s="5" t="s">
        <v>101</v>
      </c>
      <c r="B24" s="5" t="s">
        <v>102</v>
      </c>
      <c r="C24" s="6">
        <v>15669943</v>
      </c>
      <c r="D24" s="7">
        <v>0</v>
      </c>
      <c r="E24" s="7">
        <v>0</v>
      </c>
      <c r="F24" s="7">
        <v>0</v>
      </c>
      <c r="G24" s="7">
        <v>0</v>
      </c>
      <c r="H24" s="7">
        <v>15669943</v>
      </c>
      <c r="I24" s="7">
        <v>0</v>
      </c>
      <c r="J24" s="7">
        <v>0</v>
      </c>
      <c r="K24" s="7">
        <v>2851165</v>
      </c>
      <c r="L24" s="7">
        <v>0</v>
      </c>
      <c r="M24" s="7">
        <v>2851165</v>
      </c>
      <c r="N24" s="7">
        <v>0</v>
      </c>
      <c r="O24" s="101">
        <v>2851165</v>
      </c>
      <c r="P24" s="7">
        <v>-1446956</v>
      </c>
      <c r="Q24" s="7">
        <v>4298121</v>
      </c>
      <c r="R24" s="7">
        <v>12818778</v>
      </c>
      <c r="S24" s="7" t="s">
        <v>46</v>
      </c>
    </row>
    <row r="25" spans="1:19" ht="15" customHeight="1" x14ac:dyDescent="0.25">
      <c r="A25" s="5" t="s">
        <v>107</v>
      </c>
      <c r="B25" s="5" t="s">
        <v>108</v>
      </c>
      <c r="C25" s="6">
        <v>2044928</v>
      </c>
      <c r="D25" s="7">
        <v>0</v>
      </c>
      <c r="E25" s="7">
        <v>0</v>
      </c>
      <c r="F25" s="7">
        <v>0</v>
      </c>
      <c r="G25" s="7">
        <v>0</v>
      </c>
      <c r="H25" s="7">
        <v>2044928</v>
      </c>
      <c r="I25" s="7">
        <v>0</v>
      </c>
      <c r="J25" s="7">
        <v>0</v>
      </c>
      <c r="K25" s="7">
        <v>379168</v>
      </c>
      <c r="L25" s="7">
        <v>0</v>
      </c>
      <c r="M25" s="7">
        <v>379168</v>
      </c>
      <c r="N25" s="7">
        <v>0</v>
      </c>
      <c r="O25" s="101">
        <v>379168</v>
      </c>
      <c r="P25" s="7">
        <v>-178271</v>
      </c>
      <c r="Q25" s="7">
        <v>557439</v>
      </c>
      <c r="R25" s="7">
        <v>1665760</v>
      </c>
      <c r="S25" s="7" t="s">
        <v>46</v>
      </c>
    </row>
    <row r="26" spans="1:19" ht="15" customHeight="1" x14ac:dyDescent="0.25">
      <c r="A26" s="5" t="s">
        <v>113</v>
      </c>
      <c r="B26" s="5" t="s">
        <v>114</v>
      </c>
      <c r="C26" s="6">
        <v>18805461</v>
      </c>
      <c r="D26" s="7">
        <v>0</v>
      </c>
      <c r="E26" s="7">
        <v>0</v>
      </c>
      <c r="F26" s="7">
        <v>0</v>
      </c>
      <c r="G26" s="7">
        <v>0</v>
      </c>
      <c r="H26" s="7">
        <v>18805461</v>
      </c>
      <c r="I26" s="7">
        <v>0</v>
      </c>
      <c r="J26" s="7">
        <v>0</v>
      </c>
      <c r="K26" s="7">
        <v>799103</v>
      </c>
      <c r="L26" s="7">
        <v>-3184187</v>
      </c>
      <c r="M26" s="7">
        <v>3983290</v>
      </c>
      <c r="N26" s="7">
        <v>0</v>
      </c>
      <c r="O26" s="101">
        <v>3983290</v>
      </c>
      <c r="P26" s="7">
        <v>805938</v>
      </c>
      <c r="Q26" s="7">
        <v>3177352</v>
      </c>
      <c r="R26" s="7">
        <v>18006358</v>
      </c>
      <c r="S26" s="7" t="s">
        <v>27</v>
      </c>
    </row>
    <row r="27" spans="1:19" ht="15" customHeight="1" x14ac:dyDescent="0.25">
      <c r="A27" s="5" t="s">
        <v>115</v>
      </c>
      <c r="B27" s="5" t="s">
        <v>70</v>
      </c>
      <c r="C27" s="6">
        <v>18805461</v>
      </c>
      <c r="D27" s="7">
        <v>0</v>
      </c>
      <c r="E27" s="7">
        <v>0</v>
      </c>
      <c r="F27" s="7">
        <v>0</v>
      </c>
      <c r="G27" s="7">
        <v>0</v>
      </c>
      <c r="H27" s="7">
        <v>18805461</v>
      </c>
      <c r="I27" s="7">
        <v>0</v>
      </c>
      <c r="J27" s="7">
        <v>0</v>
      </c>
      <c r="K27" s="7">
        <v>799103</v>
      </c>
      <c r="L27" s="7">
        <v>-3184187</v>
      </c>
      <c r="M27" s="7">
        <v>3983290</v>
      </c>
      <c r="N27" s="7">
        <v>0</v>
      </c>
      <c r="O27" s="101">
        <v>3983290</v>
      </c>
      <c r="P27" s="7">
        <v>805938</v>
      </c>
      <c r="Q27" s="7">
        <v>3177352</v>
      </c>
      <c r="R27" s="7">
        <v>18006358</v>
      </c>
      <c r="S27" s="7" t="s">
        <v>27</v>
      </c>
    </row>
    <row r="28" spans="1:19" ht="15" customHeight="1" x14ac:dyDescent="0.25">
      <c r="A28" s="5" t="s">
        <v>116</v>
      </c>
      <c r="B28" s="5" t="s">
        <v>117</v>
      </c>
      <c r="C28" s="6">
        <v>16629080</v>
      </c>
      <c r="D28" s="7">
        <v>0</v>
      </c>
      <c r="E28" s="7">
        <v>0</v>
      </c>
      <c r="F28" s="7">
        <v>0</v>
      </c>
      <c r="G28" s="7">
        <v>0</v>
      </c>
      <c r="H28" s="7">
        <v>16629080</v>
      </c>
      <c r="I28" s="7">
        <v>0</v>
      </c>
      <c r="J28" s="7">
        <v>0</v>
      </c>
      <c r="K28" s="7">
        <v>718512</v>
      </c>
      <c r="L28" s="7">
        <v>-2850812</v>
      </c>
      <c r="M28" s="7">
        <v>3569324</v>
      </c>
      <c r="N28" s="7">
        <v>0</v>
      </c>
      <c r="O28" s="101">
        <v>3569324</v>
      </c>
      <c r="P28" s="7">
        <v>728898</v>
      </c>
      <c r="Q28" s="7">
        <v>2840426</v>
      </c>
      <c r="R28" s="7">
        <v>15910568</v>
      </c>
      <c r="S28" s="7" t="s">
        <v>46</v>
      </c>
    </row>
    <row r="29" spans="1:19" ht="15" customHeight="1" x14ac:dyDescent="0.25">
      <c r="A29" s="5" t="s">
        <v>122</v>
      </c>
      <c r="B29" s="5" t="s">
        <v>123</v>
      </c>
      <c r="C29" s="6">
        <v>2176381</v>
      </c>
      <c r="D29" s="7">
        <v>0</v>
      </c>
      <c r="E29" s="7">
        <v>0</v>
      </c>
      <c r="F29" s="7">
        <v>0</v>
      </c>
      <c r="G29" s="7">
        <v>0</v>
      </c>
      <c r="H29" s="7">
        <v>2176381</v>
      </c>
      <c r="I29" s="7">
        <v>0</v>
      </c>
      <c r="J29" s="7">
        <v>0</v>
      </c>
      <c r="K29" s="7">
        <v>80591</v>
      </c>
      <c r="L29" s="7">
        <v>-333375</v>
      </c>
      <c r="M29" s="7">
        <v>413966</v>
      </c>
      <c r="N29" s="7">
        <v>0</v>
      </c>
      <c r="O29" s="101">
        <v>413966</v>
      </c>
      <c r="P29" s="7">
        <v>77040</v>
      </c>
      <c r="Q29" s="7">
        <v>336926</v>
      </c>
      <c r="R29" s="7">
        <v>2095790</v>
      </c>
      <c r="S29" s="7" t="s">
        <v>46</v>
      </c>
    </row>
    <row r="30" spans="1:19" ht="15" customHeight="1" x14ac:dyDescent="0.25">
      <c r="A30" s="5" t="s">
        <v>168</v>
      </c>
      <c r="B30" s="5" t="s">
        <v>169</v>
      </c>
      <c r="C30" s="6">
        <v>621951904.27999997</v>
      </c>
      <c r="D30" s="7">
        <v>0</v>
      </c>
      <c r="E30" s="7">
        <v>0</v>
      </c>
      <c r="F30" s="7">
        <v>32582815</v>
      </c>
      <c r="G30" s="7">
        <v>32582815</v>
      </c>
      <c r="H30" s="7">
        <v>621951904.27999997</v>
      </c>
      <c r="I30" s="7">
        <v>0</v>
      </c>
      <c r="J30" s="7">
        <v>0</v>
      </c>
      <c r="K30" s="7">
        <v>93454509.739999995</v>
      </c>
      <c r="L30" s="7">
        <v>8250000</v>
      </c>
      <c r="M30" s="7">
        <v>85204509.739999995</v>
      </c>
      <c r="N30" s="7">
        <v>35280832.740000002</v>
      </c>
      <c r="O30" s="101">
        <v>49923677</v>
      </c>
      <c r="P30" s="7">
        <v>-12746044.07</v>
      </c>
      <c r="Q30" s="7">
        <v>62669721.07</v>
      </c>
      <c r="R30" s="7">
        <v>528497394.54000002</v>
      </c>
      <c r="S30" s="7" t="s">
        <v>27</v>
      </c>
    </row>
    <row r="31" spans="1:19" ht="15" customHeight="1" x14ac:dyDescent="0.25">
      <c r="A31" s="5" t="s">
        <v>180</v>
      </c>
      <c r="B31" s="5" t="s">
        <v>181</v>
      </c>
      <c r="C31" s="6">
        <v>621951904.27999997</v>
      </c>
      <c r="D31" s="7">
        <v>0</v>
      </c>
      <c r="E31" s="7">
        <v>0</v>
      </c>
      <c r="F31" s="7">
        <v>32582815</v>
      </c>
      <c r="G31" s="7">
        <v>32582815</v>
      </c>
      <c r="H31" s="7">
        <v>621951904.27999997</v>
      </c>
      <c r="I31" s="7">
        <v>0</v>
      </c>
      <c r="J31" s="7">
        <v>0</v>
      </c>
      <c r="K31" s="7">
        <v>93454509.739999995</v>
      </c>
      <c r="L31" s="7">
        <v>8250000</v>
      </c>
      <c r="M31" s="7">
        <v>85204509.739999995</v>
      </c>
      <c r="N31" s="7">
        <v>35280832.740000002</v>
      </c>
      <c r="O31" s="101">
        <v>49923677</v>
      </c>
      <c r="P31" s="7">
        <v>-12746044.07</v>
      </c>
      <c r="Q31" s="7">
        <v>62669721.07</v>
      </c>
      <c r="R31" s="7">
        <v>528497394.54000002</v>
      </c>
      <c r="S31" s="7" t="s">
        <v>27</v>
      </c>
    </row>
    <row r="32" spans="1:19" ht="15" customHeight="1" x14ac:dyDescent="0.25">
      <c r="A32" s="5" t="s">
        <v>182</v>
      </c>
      <c r="B32" s="5" t="s">
        <v>183</v>
      </c>
      <c r="C32" s="6">
        <v>38213905</v>
      </c>
      <c r="D32" s="7">
        <v>0</v>
      </c>
      <c r="E32" s="7">
        <v>0</v>
      </c>
      <c r="F32" s="7">
        <v>0</v>
      </c>
      <c r="G32" s="7">
        <v>0</v>
      </c>
      <c r="H32" s="7">
        <v>38213905</v>
      </c>
      <c r="I32" s="7">
        <v>0</v>
      </c>
      <c r="J32" s="7">
        <v>0</v>
      </c>
      <c r="K32" s="7">
        <v>1043089.74</v>
      </c>
      <c r="L32" s="7">
        <v>0</v>
      </c>
      <c r="M32" s="7">
        <v>1043089.74</v>
      </c>
      <c r="N32" s="7">
        <v>-419167.26</v>
      </c>
      <c r="O32" s="101">
        <v>1462257</v>
      </c>
      <c r="P32" s="7">
        <v>876546</v>
      </c>
      <c r="Q32" s="7">
        <v>585711</v>
      </c>
      <c r="R32" s="7">
        <v>37170815.259999998</v>
      </c>
      <c r="S32" s="7" t="s">
        <v>27</v>
      </c>
    </row>
    <row r="33" spans="1:19" ht="15" customHeight="1" x14ac:dyDescent="0.25">
      <c r="A33" s="5" t="s">
        <v>184</v>
      </c>
      <c r="B33" s="5" t="s">
        <v>185</v>
      </c>
      <c r="C33" s="6">
        <v>38213905</v>
      </c>
      <c r="D33" s="7">
        <v>0</v>
      </c>
      <c r="E33" s="7">
        <v>0</v>
      </c>
      <c r="F33" s="7">
        <v>0</v>
      </c>
      <c r="G33" s="7">
        <v>0</v>
      </c>
      <c r="H33" s="7">
        <v>38213905</v>
      </c>
      <c r="I33" s="7">
        <v>0</v>
      </c>
      <c r="J33" s="7">
        <v>0</v>
      </c>
      <c r="K33" s="7">
        <v>1043089.74</v>
      </c>
      <c r="L33" s="7">
        <v>0</v>
      </c>
      <c r="M33" s="7">
        <v>1043089.74</v>
      </c>
      <c r="N33" s="7">
        <v>-419167.26</v>
      </c>
      <c r="O33" s="101">
        <v>1462257</v>
      </c>
      <c r="P33" s="7">
        <v>876546</v>
      </c>
      <c r="Q33" s="7">
        <v>585711</v>
      </c>
      <c r="R33" s="7">
        <v>37170815.259999998</v>
      </c>
      <c r="S33" s="7" t="s">
        <v>27</v>
      </c>
    </row>
    <row r="34" spans="1:19" ht="15" customHeight="1" x14ac:dyDescent="0.25">
      <c r="A34" s="5" t="s">
        <v>186</v>
      </c>
      <c r="B34" s="5" t="s">
        <v>593</v>
      </c>
      <c r="C34" s="6">
        <v>38213905</v>
      </c>
      <c r="D34" s="7">
        <v>0</v>
      </c>
      <c r="E34" s="7">
        <v>0</v>
      </c>
      <c r="F34" s="7">
        <v>0</v>
      </c>
      <c r="G34" s="7">
        <v>0</v>
      </c>
      <c r="H34" s="7">
        <v>38213905</v>
      </c>
      <c r="I34" s="7">
        <v>0</v>
      </c>
      <c r="J34" s="7">
        <v>0</v>
      </c>
      <c r="K34" s="7">
        <v>1043089.74</v>
      </c>
      <c r="L34" s="7">
        <v>0</v>
      </c>
      <c r="M34" s="7">
        <v>1043089.74</v>
      </c>
      <c r="N34" s="7">
        <v>-419167.26</v>
      </c>
      <c r="O34" s="101">
        <v>1462257</v>
      </c>
      <c r="P34" s="7">
        <v>876546</v>
      </c>
      <c r="Q34" s="7">
        <v>585711</v>
      </c>
      <c r="R34" s="7">
        <v>37170815.259999998</v>
      </c>
      <c r="S34" s="7" t="s">
        <v>46</v>
      </c>
    </row>
    <row r="35" spans="1:19" ht="15" customHeight="1" x14ac:dyDescent="0.25">
      <c r="A35" s="5" t="s">
        <v>328</v>
      </c>
      <c r="B35" s="5" t="s">
        <v>329</v>
      </c>
      <c r="C35" s="6">
        <v>583737999.27999997</v>
      </c>
      <c r="D35" s="7">
        <v>0</v>
      </c>
      <c r="E35" s="7">
        <v>0</v>
      </c>
      <c r="F35" s="7">
        <v>32582815</v>
      </c>
      <c r="G35" s="7">
        <v>32582815</v>
      </c>
      <c r="H35" s="7">
        <v>583737999.27999997</v>
      </c>
      <c r="I35" s="7">
        <v>0</v>
      </c>
      <c r="J35" s="7">
        <v>0</v>
      </c>
      <c r="K35" s="7">
        <v>92411420</v>
      </c>
      <c r="L35" s="7">
        <v>8250000</v>
      </c>
      <c r="M35" s="7">
        <v>84161420</v>
      </c>
      <c r="N35" s="7">
        <v>35700000</v>
      </c>
      <c r="O35" s="101">
        <v>48461420</v>
      </c>
      <c r="P35" s="7">
        <v>-13622590.07</v>
      </c>
      <c r="Q35" s="7">
        <v>62084010.07</v>
      </c>
      <c r="R35" s="7">
        <v>491326579.27999997</v>
      </c>
      <c r="S35" s="7" t="s">
        <v>27</v>
      </c>
    </row>
    <row r="36" spans="1:19" ht="15" customHeight="1" x14ac:dyDescent="0.25">
      <c r="A36" s="5" t="s">
        <v>388</v>
      </c>
      <c r="B36" s="5" t="s">
        <v>389</v>
      </c>
      <c r="C36" s="6">
        <v>29601695.34</v>
      </c>
      <c r="D36" s="7">
        <v>0</v>
      </c>
      <c r="E36" s="7">
        <v>0</v>
      </c>
      <c r="F36" s="7">
        <v>7000000</v>
      </c>
      <c r="G36" s="7">
        <v>7000000</v>
      </c>
      <c r="H36" s="7">
        <v>29601695.34</v>
      </c>
      <c r="I36" s="7">
        <v>0</v>
      </c>
      <c r="J36" s="7">
        <v>0</v>
      </c>
      <c r="K36" s="7">
        <v>14151820</v>
      </c>
      <c r="L36" s="7">
        <v>0</v>
      </c>
      <c r="M36" s="7">
        <v>14151820</v>
      </c>
      <c r="N36" s="7">
        <v>0</v>
      </c>
      <c r="O36" s="101">
        <v>14151820</v>
      </c>
      <c r="P36" s="7">
        <v>-14112190.07</v>
      </c>
      <c r="Q36" s="7">
        <v>28264010.07</v>
      </c>
      <c r="R36" s="7">
        <v>15449875.34</v>
      </c>
      <c r="S36" s="7" t="s">
        <v>27</v>
      </c>
    </row>
    <row r="37" spans="1:19" ht="15" customHeight="1" x14ac:dyDescent="0.25">
      <c r="A37" s="5" t="s">
        <v>390</v>
      </c>
      <c r="B37" s="5" t="s">
        <v>594</v>
      </c>
      <c r="C37" s="6">
        <v>21006905.219999999</v>
      </c>
      <c r="D37" s="7">
        <v>0</v>
      </c>
      <c r="E37" s="7">
        <v>0</v>
      </c>
      <c r="F37" s="7">
        <v>7000000</v>
      </c>
      <c r="G37" s="7">
        <v>0</v>
      </c>
      <c r="H37" s="7">
        <v>28006905.219999999</v>
      </c>
      <c r="I37" s="7">
        <v>0</v>
      </c>
      <c r="J37" s="7">
        <v>0</v>
      </c>
      <c r="K37" s="7">
        <v>14113820</v>
      </c>
      <c r="L37" s="7">
        <v>0</v>
      </c>
      <c r="M37" s="7">
        <v>14113820</v>
      </c>
      <c r="N37" s="7">
        <v>0</v>
      </c>
      <c r="O37" s="101">
        <v>14113820</v>
      </c>
      <c r="P37" s="7">
        <v>-14112190.07</v>
      </c>
      <c r="Q37" s="7">
        <v>28226010.07</v>
      </c>
      <c r="R37" s="7">
        <v>13893085.220000001</v>
      </c>
      <c r="S37" s="7" t="s">
        <v>46</v>
      </c>
    </row>
    <row r="38" spans="1:19" ht="15" customHeight="1" x14ac:dyDescent="0.25">
      <c r="A38" s="5" t="s">
        <v>394</v>
      </c>
      <c r="B38" s="5" t="s">
        <v>595</v>
      </c>
      <c r="C38" s="6">
        <v>8594790.1199999992</v>
      </c>
      <c r="D38" s="7">
        <v>0</v>
      </c>
      <c r="E38" s="7">
        <v>0</v>
      </c>
      <c r="F38" s="7">
        <v>0</v>
      </c>
      <c r="G38" s="7">
        <v>7000000</v>
      </c>
      <c r="H38" s="7">
        <v>1594790.12</v>
      </c>
      <c r="I38" s="7">
        <v>0</v>
      </c>
      <c r="J38" s="7">
        <v>0</v>
      </c>
      <c r="K38" s="7">
        <v>38000</v>
      </c>
      <c r="L38" s="7">
        <v>0</v>
      </c>
      <c r="M38" s="7">
        <v>38000</v>
      </c>
      <c r="N38" s="7">
        <v>0</v>
      </c>
      <c r="O38" s="101">
        <v>38000</v>
      </c>
      <c r="P38" s="7">
        <v>0</v>
      </c>
      <c r="Q38" s="7">
        <v>38000</v>
      </c>
      <c r="R38" s="7">
        <v>1556790.12</v>
      </c>
      <c r="S38" s="7" t="s">
        <v>46</v>
      </c>
    </row>
    <row r="39" spans="1:19" ht="15" customHeight="1" x14ac:dyDescent="0.25">
      <c r="A39" s="5" t="s">
        <v>434</v>
      </c>
      <c r="B39" s="5" t="s">
        <v>435</v>
      </c>
      <c r="C39" s="6">
        <v>554136303.94000006</v>
      </c>
      <c r="D39" s="7">
        <v>0</v>
      </c>
      <c r="E39" s="7">
        <v>0</v>
      </c>
      <c r="F39" s="7">
        <v>25582815</v>
      </c>
      <c r="G39" s="7">
        <v>25582815</v>
      </c>
      <c r="H39" s="7">
        <v>554136303.94000006</v>
      </c>
      <c r="I39" s="7">
        <v>0</v>
      </c>
      <c r="J39" s="7">
        <v>0</v>
      </c>
      <c r="K39" s="7">
        <v>78259600</v>
      </c>
      <c r="L39" s="7">
        <v>8250000</v>
      </c>
      <c r="M39" s="7">
        <v>70009600</v>
      </c>
      <c r="N39" s="7">
        <v>35700000</v>
      </c>
      <c r="O39" s="101">
        <v>34309600</v>
      </c>
      <c r="P39" s="7">
        <v>489600</v>
      </c>
      <c r="Q39" s="7">
        <v>33820000</v>
      </c>
      <c r="R39" s="7">
        <v>475876703.94</v>
      </c>
      <c r="S39" s="7" t="s">
        <v>27</v>
      </c>
    </row>
    <row r="40" spans="1:19" ht="15" customHeight="1" x14ac:dyDescent="0.25">
      <c r="A40" s="5" t="s">
        <v>436</v>
      </c>
      <c r="B40" s="5" t="s">
        <v>143</v>
      </c>
      <c r="C40" s="6">
        <v>7721994</v>
      </c>
      <c r="D40" s="7">
        <v>0</v>
      </c>
      <c r="E40" s="7">
        <v>0</v>
      </c>
      <c r="F40" s="7">
        <v>0</v>
      </c>
      <c r="G40" s="7">
        <v>0</v>
      </c>
      <c r="H40" s="7">
        <v>7721994</v>
      </c>
      <c r="I40" s="7">
        <v>0</v>
      </c>
      <c r="J40" s="7">
        <v>0</v>
      </c>
      <c r="K40" s="7">
        <v>800000</v>
      </c>
      <c r="L40" s="7">
        <v>0</v>
      </c>
      <c r="M40" s="7">
        <v>800000</v>
      </c>
      <c r="N40" s="7">
        <v>0</v>
      </c>
      <c r="O40" s="101">
        <v>800000</v>
      </c>
      <c r="P40" s="7">
        <v>0</v>
      </c>
      <c r="Q40" s="7">
        <v>800000</v>
      </c>
      <c r="R40" s="7">
        <v>6921994</v>
      </c>
      <c r="S40" s="7" t="s">
        <v>46</v>
      </c>
    </row>
    <row r="41" spans="1:19" ht="15" customHeight="1" x14ac:dyDescent="0.25">
      <c r="A41" s="5" t="s">
        <v>440</v>
      </c>
      <c r="B41" s="5" t="s">
        <v>147</v>
      </c>
      <c r="C41" s="6">
        <v>48947510</v>
      </c>
      <c r="D41" s="7">
        <v>0</v>
      </c>
      <c r="E41" s="7">
        <v>0</v>
      </c>
      <c r="F41" s="7">
        <v>0</v>
      </c>
      <c r="G41" s="7">
        <v>0</v>
      </c>
      <c r="H41" s="7">
        <v>48947510</v>
      </c>
      <c r="I41" s="7">
        <v>0</v>
      </c>
      <c r="J41" s="7">
        <v>0</v>
      </c>
      <c r="K41" s="7">
        <v>535000</v>
      </c>
      <c r="L41" s="7">
        <v>0</v>
      </c>
      <c r="M41" s="7">
        <v>535000</v>
      </c>
      <c r="N41" s="7">
        <v>80000</v>
      </c>
      <c r="O41" s="101">
        <v>455000</v>
      </c>
      <c r="P41" s="7">
        <v>455000</v>
      </c>
      <c r="Q41" s="7">
        <v>0</v>
      </c>
      <c r="R41" s="7">
        <v>48412510</v>
      </c>
      <c r="S41" s="7" t="s">
        <v>46</v>
      </c>
    </row>
    <row r="42" spans="1:19" ht="15" customHeight="1" x14ac:dyDescent="0.25">
      <c r="A42" s="10" t="s">
        <v>444</v>
      </c>
      <c r="B42" s="10" t="s">
        <v>151</v>
      </c>
      <c r="C42" s="11">
        <v>109629720</v>
      </c>
      <c r="D42" s="7">
        <v>0</v>
      </c>
      <c r="E42" s="7">
        <v>0</v>
      </c>
      <c r="F42" s="7">
        <v>25582815</v>
      </c>
      <c r="G42" s="7">
        <v>0</v>
      </c>
      <c r="H42" s="7">
        <v>135212535</v>
      </c>
      <c r="I42" s="7">
        <v>0</v>
      </c>
      <c r="J42" s="7">
        <v>0</v>
      </c>
      <c r="K42" s="7">
        <v>26100000</v>
      </c>
      <c r="L42" s="7">
        <v>8250000</v>
      </c>
      <c r="M42" s="7">
        <v>17850000</v>
      </c>
      <c r="N42" s="7">
        <v>4201400</v>
      </c>
      <c r="O42" s="12">
        <v>13648600</v>
      </c>
      <c r="P42" s="7">
        <v>-11371400</v>
      </c>
      <c r="Q42" s="7">
        <v>25020000</v>
      </c>
      <c r="R42" s="7">
        <v>109112535</v>
      </c>
      <c r="S42" s="7" t="s">
        <v>46</v>
      </c>
    </row>
    <row r="43" spans="1:19" ht="15" customHeight="1" x14ac:dyDescent="0.25">
      <c r="A43" s="10" t="s">
        <v>448</v>
      </c>
      <c r="B43" s="10" t="s">
        <v>155</v>
      </c>
      <c r="C43" s="11">
        <v>302149225.30000001</v>
      </c>
      <c r="D43" s="7">
        <v>0</v>
      </c>
      <c r="E43" s="7">
        <v>0</v>
      </c>
      <c r="F43" s="7">
        <v>0</v>
      </c>
      <c r="G43" s="7">
        <v>25582815</v>
      </c>
      <c r="H43" s="7">
        <v>276566410.30000001</v>
      </c>
      <c r="I43" s="7">
        <v>0</v>
      </c>
      <c r="J43" s="7">
        <v>0</v>
      </c>
      <c r="K43" s="7">
        <v>50824600</v>
      </c>
      <c r="L43" s="7">
        <v>0</v>
      </c>
      <c r="M43" s="7">
        <v>50824600</v>
      </c>
      <c r="N43" s="7">
        <v>31418600</v>
      </c>
      <c r="O43" s="12">
        <v>19406000</v>
      </c>
      <c r="P43" s="7">
        <v>13936000</v>
      </c>
      <c r="Q43" s="7">
        <v>5470000</v>
      </c>
      <c r="R43" s="7">
        <v>225741810.30000001</v>
      </c>
      <c r="S43" s="7" t="s">
        <v>46</v>
      </c>
    </row>
    <row r="44" spans="1:19" ht="15" customHeight="1" x14ac:dyDescent="0.25">
      <c r="A44" s="5" t="s">
        <v>452</v>
      </c>
      <c r="B44" s="5" t="s">
        <v>139</v>
      </c>
      <c r="C44" s="6">
        <v>11031420</v>
      </c>
      <c r="D44" s="7">
        <v>0</v>
      </c>
      <c r="E44" s="7">
        <v>0</v>
      </c>
      <c r="F44" s="7">
        <v>0</v>
      </c>
      <c r="G44" s="7">
        <v>0</v>
      </c>
      <c r="H44" s="7">
        <v>11031420</v>
      </c>
      <c r="I44" s="7">
        <v>0</v>
      </c>
      <c r="J44" s="7">
        <v>0</v>
      </c>
      <c r="K44" s="7">
        <v>0</v>
      </c>
      <c r="L44" s="7">
        <v>0</v>
      </c>
      <c r="M44" s="7">
        <v>0</v>
      </c>
      <c r="N44" s="7">
        <v>0</v>
      </c>
      <c r="O44" s="101">
        <v>0</v>
      </c>
      <c r="P44" s="7">
        <v>0</v>
      </c>
      <c r="Q44" s="7">
        <v>0</v>
      </c>
      <c r="R44" s="7">
        <v>11031420</v>
      </c>
      <c r="S44" s="7" t="s">
        <v>46</v>
      </c>
    </row>
    <row r="45" spans="1:19" ht="15" customHeight="1" x14ac:dyDescent="0.25">
      <c r="A45" s="5" t="s">
        <v>456</v>
      </c>
      <c r="B45" s="5" t="s">
        <v>173</v>
      </c>
      <c r="C45" s="6">
        <v>2118488.4</v>
      </c>
      <c r="D45" s="7">
        <v>0</v>
      </c>
      <c r="E45" s="7">
        <v>0</v>
      </c>
      <c r="F45" s="7">
        <v>0</v>
      </c>
      <c r="G45" s="7">
        <v>0</v>
      </c>
      <c r="H45" s="7">
        <v>2118488.4</v>
      </c>
      <c r="I45" s="7">
        <v>0</v>
      </c>
      <c r="J45" s="7">
        <v>0</v>
      </c>
      <c r="K45" s="7">
        <v>0</v>
      </c>
      <c r="L45" s="7">
        <v>0</v>
      </c>
      <c r="M45" s="7">
        <v>0</v>
      </c>
      <c r="N45" s="7">
        <v>0</v>
      </c>
      <c r="O45" s="101">
        <v>0</v>
      </c>
      <c r="P45" s="7">
        <v>0</v>
      </c>
      <c r="Q45" s="7">
        <v>0</v>
      </c>
      <c r="R45" s="7">
        <v>2118488.4</v>
      </c>
      <c r="S45" s="7" t="s">
        <v>46</v>
      </c>
    </row>
    <row r="46" spans="1:19" ht="15" customHeight="1" x14ac:dyDescent="0.25">
      <c r="A46" s="5" t="s">
        <v>460</v>
      </c>
      <c r="B46" s="5" t="s">
        <v>596</v>
      </c>
      <c r="C46" s="6">
        <v>472500</v>
      </c>
      <c r="D46" s="7">
        <v>0</v>
      </c>
      <c r="E46" s="7">
        <v>0</v>
      </c>
      <c r="F46" s="7">
        <v>0</v>
      </c>
      <c r="G46" s="7">
        <v>0</v>
      </c>
      <c r="H46" s="7">
        <v>472500</v>
      </c>
      <c r="I46" s="7">
        <v>0</v>
      </c>
      <c r="J46" s="7">
        <v>0</v>
      </c>
      <c r="K46" s="7">
        <v>0</v>
      </c>
      <c r="L46" s="7">
        <v>0</v>
      </c>
      <c r="M46" s="7">
        <v>0</v>
      </c>
      <c r="N46" s="7">
        <v>0</v>
      </c>
      <c r="O46" s="101">
        <v>0</v>
      </c>
      <c r="P46" s="7">
        <v>0</v>
      </c>
      <c r="Q46" s="7">
        <v>0</v>
      </c>
      <c r="R46" s="7">
        <v>472500</v>
      </c>
      <c r="S46" s="7" t="s">
        <v>46</v>
      </c>
    </row>
    <row r="47" spans="1:19" ht="15" customHeight="1" x14ac:dyDescent="0.25">
      <c r="A47" s="5" t="s">
        <v>464</v>
      </c>
      <c r="B47" s="5" t="s">
        <v>597</v>
      </c>
      <c r="C47" s="6">
        <v>14375000</v>
      </c>
      <c r="D47" s="7">
        <v>0</v>
      </c>
      <c r="E47" s="7">
        <v>0</v>
      </c>
      <c r="F47" s="7">
        <v>0</v>
      </c>
      <c r="G47" s="7">
        <v>0</v>
      </c>
      <c r="H47" s="7">
        <v>14375000</v>
      </c>
      <c r="I47" s="7">
        <v>0</v>
      </c>
      <c r="J47" s="7">
        <v>0</v>
      </c>
      <c r="K47" s="7">
        <v>0</v>
      </c>
      <c r="L47" s="7">
        <v>0</v>
      </c>
      <c r="M47" s="7">
        <v>0</v>
      </c>
      <c r="N47" s="7">
        <v>0</v>
      </c>
      <c r="O47" s="101">
        <v>0</v>
      </c>
      <c r="P47" s="7">
        <v>-2530000</v>
      </c>
      <c r="Q47" s="7">
        <v>2530000</v>
      </c>
      <c r="R47" s="7">
        <v>14375000</v>
      </c>
      <c r="S47" s="7" t="s">
        <v>46</v>
      </c>
    </row>
    <row r="48" spans="1:19" ht="15" customHeight="1" x14ac:dyDescent="0.25">
      <c r="A48" s="5" t="s">
        <v>468</v>
      </c>
      <c r="B48" s="5" t="s">
        <v>598</v>
      </c>
      <c r="C48" s="6">
        <v>57690446.240000002</v>
      </c>
      <c r="D48" s="7">
        <v>0</v>
      </c>
      <c r="E48" s="7">
        <v>0</v>
      </c>
      <c r="F48" s="7">
        <v>0</v>
      </c>
      <c r="G48" s="7">
        <v>0</v>
      </c>
      <c r="H48" s="7">
        <v>57690446.240000002</v>
      </c>
      <c r="I48" s="7">
        <v>0</v>
      </c>
      <c r="J48" s="7">
        <v>0</v>
      </c>
      <c r="K48" s="7">
        <v>0</v>
      </c>
      <c r="L48" s="7">
        <v>0</v>
      </c>
      <c r="M48" s="7">
        <v>0</v>
      </c>
      <c r="N48" s="7">
        <v>0</v>
      </c>
      <c r="O48" s="101">
        <v>0</v>
      </c>
      <c r="P48" s="7">
        <v>0</v>
      </c>
      <c r="Q48" s="7">
        <v>0</v>
      </c>
      <c r="R48" s="7">
        <v>57690446.240000002</v>
      </c>
      <c r="S48" s="7" t="s">
        <v>46</v>
      </c>
    </row>
    <row r="49" spans="1:19" ht="15" customHeight="1" x14ac:dyDescent="0.25">
      <c r="A49" s="5" t="s">
        <v>498</v>
      </c>
      <c r="B49" s="5" t="s">
        <v>499</v>
      </c>
      <c r="C49" s="6">
        <v>491207629.27999997</v>
      </c>
      <c r="D49" s="7">
        <v>0</v>
      </c>
      <c r="E49" s="7">
        <v>0</v>
      </c>
      <c r="F49" s="7">
        <v>0</v>
      </c>
      <c r="G49" s="7">
        <v>0</v>
      </c>
      <c r="H49" s="7">
        <v>491207629.27999997</v>
      </c>
      <c r="I49" s="7">
        <v>0</v>
      </c>
      <c r="J49" s="7">
        <v>0</v>
      </c>
      <c r="K49" s="7">
        <v>0</v>
      </c>
      <c r="L49" s="7">
        <v>-43273000</v>
      </c>
      <c r="M49" s="7">
        <v>43273000</v>
      </c>
      <c r="N49" s="7">
        <v>0</v>
      </c>
      <c r="O49" s="101">
        <v>43273000</v>
      </c>
      <c r="P49" s="7">
        <v>43273000</v>
      </c>
      <c r="Q49" s="7">
        <v>0</v>
      </c>
      <c r="R49" s="7">
        <v>491207629.27999997</v>
      </c>
      <c r="S49" s="7" t="s">
        <v>27</v>
      </c>
    </row>
    <row r="50" spans="1:19" ht="15" customHeight="1" x14ac:dyDescent="0.25">
      <c r="A50" s="5" t="s">
        <v>599</v>
      </c>
      <c r="B50" s="5" t="s">
        <v>600</v>
      </c>
      <c r="C50" s="6">
        <v>247532960.28</v>
      </c>
      <c r="D50" s="7">
        <v>0</v>
      </c>
      <c r="E50" s="7">
        <v>0</v>
      </c>
      <c r="F50" s="7">
        <v>0</v>
      </c>
      <c r="G50" s="7">
        <v>0</v>
      </c>
      <c r="H50" s="7">
        <v>247532960.28</v>
      </c>
      <c r="I50" s="7">
        <v>0</v>
      </c>
      <c r="J50" s="7">
        <v>0</v>
      </c>
      <c r="K50" s="7">
        <v>0</v>
      </c>
      <c r="L50" s="7">
        <v>-43273000</v>
      </c>
      <c r="M50" s="7">
        <v>43273000</v>
      </c>
      <c r="N50" s="7">
        <v>0</v>
      </c>
      <c r="O50" s="101">
        <v>43273000</v>
      </c>
      <c r="P50" s="7">
        <v>43273000</v>
      </c>
      <c r="Q50" s="7">
        <v>0</v>
      </c>
      <c r="R50" s="7">
        <v>247532960.28</v>
      </c>
      <c r="S50" s="7" t="s">
        <v>27</v>
      </c>
    </row>
    <row r="51" spans="1:19" ht="15" customHeight="1" x14ac:dyDescent="0.25">
      <c r="A51" s="5" t="s">
        <v>510</v>
      </c>
      <c r="B51" s="5" t="s">
        <v>511</v>
      </c>
      <c r="C51" s="6">
        <v>247532960.28</v>
      </c>
      <c r="D51" s="7">
        <v>0</v>
      </c>
      <c r="E51" s="7">
        <v>0</v>
      </c>
      <c r="F51" s="7">
        <v>0</v>
      </c>
      <c r="G51" s="7">
        <v>0</v>
      </c>
      <c r="H51" s="7">
        <v>247532960.28</v>
      </c>
      <c r="I51" s="7">
        <v>0</v>
      </c>
      <c r="J51" s="7">
        <v>0</v>
      </c>
      <c r="K51" s="7">
        <v>0</v>
      </c>
      <c r="L51" s="7">
        <v>-43273000</v>
      </c>
      <c r="M51" s="7">
        <v>43273000</v>
      </c>
      <c r="N51" s="7">
        <v>0</v>
      </c>
      <c r="O51" s="101">
        <v>43273000</v>
      </c>
      <c r="P51" s="7">
        <v>43273000</v>
      </c>
      <c r="Q51" s="7">
        <v>0</v>
      </c>
      <c r="R51" s="7">
        <v>247532960.28</v>
      </c>
      <c r="S51" s="7" t="s">
        <v>27</v>
      </c>
    </row>
    <row r="52" spans="1:19" ht="15" customHeight="1" x14ac:dyDescent="0.25">
      <c r="A52" s="5" t="s">
        <v>512</v>
      </c>
      <c r="B52" s="5" t="s">
        <v>513</v>
      </c>
      <c r="C52" s="6">
        <v>247532960.28</v>
      </c>
      <c r="D52" s="7">
        <v>0</v>
      </c>
      <c r="E52" s="7">
        <v>0</v>
      </c>
      <c r="F52" s="7">
        <v>0</v>
      </c>
      <c r="G52" s="7">
        <v>0</v>
      </c>
      <c r="H52" s="7">
        <v>247532960.28</v>
      </c>
      <c r="I52" s="7">
        <v>0</v>
      </c>
      <c r="J52" s="7">
        <v>0</v>
      </c>
      <c r="K52" s="7">
        <v>0</v>
      </c>
      <c r="L52" s="7">
        <v>-43273000</v>
      </c>
      <c r="M52" s="7">
        <v>43273000</v>
      </c>
      <c r="N52" s="7">
        <v>0</v>
      </c>
      <c r="O52" s="101">
        <v>43273000</v>
      </c>
      <c r="P52" s="7">
        <v>43273000</v>
      </c>
      <c r="Q52" s="7">
        <v>0</v>
      </c>
      <c r="R52" s="7">
        <v>247532960.28</v>
      </c>
      <c r="S52" s="7" t="s">
        <v>27</v>
      </c>
    </row>
    <row r="53" spans="1:19" ht="15" customHeight="1" x14ac:dyDescent="0.25">
      <c r="A53" s="5" t="s">
        <v>514</v>
      </c>
      <c r="B53" s="5" t="s">
        <v>515</v>
      </c>
      <c r="C53" s="6">
        <v>247532960.28</v>
      </c>
      <c r="D53" s="7">
        <v>0</v>
      </c>
      <c r="E53" s="7">
        <v>0</v>
      </c>
      <c r="F53" s="7">
        <v>0</v>
      </c>
      <c r="G53" s="7">
        <v>0</v>
      </c>
      <c r="H53" s="7">
        <v>247532960.28</v>
      </c>
      <c r="I53" s="7">
        <v>0</v>
      </c>
      <c r="J53" s="7">
        <v>0</v>
      </c>
      <c r="K53" s="7">
        <v>0</v>
      </c>
      <c r="L53" s="7">
        <v>-43273000</v>
      </c>
      <c r="M53" s="7">
        <v>43273000</v>
      </c>
      <c r="N53" s="7">
        <v>0</v>
      </c>
      <c r="O53" s="101">
        <v>43273000</v>
      </c>
      <c r="P53" s="7">
        <v>43273000</v>
      </c>
      <c r="Q53" s="7">
        <v>0</v>
      </c>
      <c r="R53" s="7">
        <v>247532960.28</v>
      </c>
      <c r="S53" s="7" t="s">
        <v>27</v>
      </c>
    </row>
    <row r="54" spans="1:19" ht="15" customHeight="1" x14ac:dyDescent="0.25">
      <c r="A54" s="5" t="s">
        <v>516</v>
      </c>
      <c r="B54" s="5" t="s">
        <v>517</v>
      </c>
      <c r="C54" s="6">
        <v>87198237.280000001</v>
      </c>
      <c r="D54" s="7">
        <v>0</v>
      </c>
      <c r="E54" s="7">
        <v>0</v>
      </c>
      <c r="F54" s="7">
        <v>0</v>
      </c>
      <c r="G54" s="7">
        <v>0</v>
      </c>
      <c r="H54" s="7">
        <v>87198237.280000001</v>
      </c>
      <c r="I54" s="7">
        <v>0</v>
      </c>
      <c r="J54" s="7">
        <v>0</v>
      </c>
      <c r="K54" s="7">
        <v>0</v>
      </c>
      <c r="L54" s="7">
        <v>-23273000</v>
      </c>
      <c r="M54" s="7">
        <v>23273000</v>
      </c>
      <c r="N54" s="7">
        <v>0</v>
      </c>
      <c r="O54" s="101">
        <v>23273000</v>
      </c>
      <c r="P54" s="7">
        <v>23273000</v>
      </c>
      <c r="Q54" s="7">
        <v>0</v>
      </c>
      <c r="R54" s="7">
        <v>87198237.280000001</v>
      </c>
      <c r="S54" s="7" t="s">
        <v>46</v>
      </c>
    </row>
    <row r="55" spans="1:19" ht="15" customHeight="1" x14ac:dyDescent="0.25">
      <c r="A55" s="5" t="s">
        <v>520</v>
      </c>
      <c r="B55" s="5" t="s">
        <v>521</v>
      </c>
      <c r="C55" s="6">
        <v>160334723</v>
      </c>
      <c r="D55" s="7">
        <v>0</v>
      </c>
      <c r="E55" s="7">
        <v>0</v>
      </c>
      <c r="F55" s="7">
        <v>0</v>
      </c>
      <c r="G55" s="7">
        <v>0</v>
      </c>
      <c r="H55" s="7">
        <v>160334723</v>
      </c>
      <c r="I55" s="7">
        <v>0</v>
      </c>
      <c r="J55" s="7">
        <v>0</v>
      </c>
      <c r="K55" s="7">
        <v>0</v>
      </c>
      <c r="L55" s="7">
        <v>-20000000</v>
      </c>
      <c r="M55" s="7">
        <v>20000000</v>
      </c>
      <c r="N55" s="7">
        <v>0</v>
      </c>
      <c r="O55" s="101">
        <v>20000000</v>
      </c>
      <c r="P55" s="7">
        <v>20000000</v>
      </c>
      <c r="Q55" s="7">
        <v>0</v>
      </c>
      <c r="R55" s="7">
        <v>160334723</v>
      </c>
      <c r="S55" s="7" t="s">
        <v>46</v>
      </c>
    </row>
    <row r="56" spans="1:19" ht="15" customHeight="1" x14ac:dyDescent="0.25">
      <c r="A56" s="5" t="s">
        <v>524</v>
      </c>
      <c r="B56" s="5" t="s">
        <v>525</v>
      </c>
      <c r="C56" s="6">
        <v>243674669</v>
      </c>
      <c r="D56" s="7">
        <v>0</v>
      </c>
      <c r="E56" s="7">
        <v>0</v>
      </c>
      <c r="F56" s="7">
        <v>0</v>
      </c>
      <c r="G56" s="7">
        <v>0</v>
      </c>
      <c r="H56" s="7">
        <v>243674669</v>
      </c>
      <c r="I56" s="7">
        <v>0</v>
      </c>
      <c r="J56" s="7">
        <v>0</v>
      </c>
      <c r="K56" s="7">
        <v>0</v>
      </c>
      <c r="L56" s="7">
        <v>0</v>
      </c>
      <c r="M56" s="7">
        <v>0</v>
      </c>
      <c r="N56" s="7">
        <v>0</v>
      </c>
      <c r="O56" s="101">
        <v>0</v>
      </c>
      <c r="P56" s="7">
        <v>0</v>
      </c>
      <c r="Q56" s="7">
        <v>0</v>
      </c>
      <c r="R56" s="7">
        <v>243674669</v>
      </c>
      <c r="S56" s="7" t="s">
        <v>27</v>
      </c>
    </row>
    <row r="57" spans="1:19" ht="15" customHeight="1" x14ac:dyDescent="0.25">
      <c r="A57" s="5" t="s">
        <v>526</v>
      </c>
      <c r="B57" s="5" t="s">
        <v>527</v>
      </c>
      <c r="C57" s="6">
        <v>243674669</v>
      </c>
      <c r="D57" s="7">
        <v>0</v>
      </c>
      <c r="E57" s="7">
        <v>0</v>
      </c>
      <c r="F57" s="7">
        <v>0</v>
      </c>
      <c r="G57" s="7">
        <v>0</v>
      </c>
      <c r="H57" s="7">
        <v>243674669</v>
      </c>
      <c r="I57" s="7">
        <v>0</v>
      </c>
      <c r="J57" s="7">
        <v>0</v>
      </c>
      <c r="K57" s="7">
        <v>0</v>
      </c>
      <c r="L57" s="7">
        <v>0</v>
      </c>
      <c r="M57" s="7">
        <v>0</v>
      </c>
      <c r="N57" s="7">
        <v>0</v>
      </c>
      <c r="O57" s="101">
        <v>0</v>
      </c>
      <c r="P57" s="7">
        <v>0</v>
      </c>
      <c r="Q57" s="7">
        <v>0</v>
      </c>
      <c r="R57" s="7">
        <v>243674669</v>
      </c>
      <c r="S57" s="7" t="s">
        <v>27</v>
      </c>
    </row>
    <row r="58" spans="1:19" ht="15" customHeight="1" x14ac:dyDescent="0.25">
      <c r="A58" s="5" t="s">
        <v>528</v>
      </c>
      <c r="B58" s="5" t="s">
        <v>529</v>
      </c>
      <c r="C58" s="6">
        <v>243673669</v>
      </c>
      <c r="D58" s="7">
        <v>0</v>
      </c>
      <c r="E58" s="7">
        <v>0</v>
      </c>
      <c r="F58" s="7">
        <v>0</v>
      </c>
      <c r="G58" s="7">
        <v>0</v>
      </c>
      <c r="H58" s="7">
        <v>243673669</v>
      </c>
      <c r="I58" s="7">
        <v>0</v>
      </c>
      <c r="J58" s="7">
        <v>0</v>
      </c>
      <c r="K58" s="7">
        <v>0</v>
      </c>
      <c r="L58" s="7">
        <v>0</v>
      </c>
      <c r="M58" s="7">
        <v>0</v>
      </c>
      <c r="N58" s="7">
        <v>0</v>
      </c>
      <c r="O58" s="101">
        <v>0</v>
      </c>
      <c r="P58" s="7">
        <v>0</v>
      </c>
      <c r="Q58" s="7">
        <v>0</v>
      </c>
      <c r="R58" s="7">
        <v>243673669</v>
      </c>
      <c r="S58" s="7" t="s">
        <v>46</v>
      </c>
    </row>
    <row r="59" spans="1:19" ht="15" customHeight="1" x14ac:dyDescent="0.25">
      <c r="A59" s="5" t="s">
        <v>534</v>
      </c>
      <c r="B59" s="5" t="s">
        <v>535</v>
      </c>
      <c r="C59" s="6">
        <v>1000</v>
      </c>
      <c r="D59" s="7">
        <v>0</v>
      </c>
      <c r="E59" s="7">
        <v>0</v>
      </c>
      <c r="F59" s="7">
        <v>0</v>
      </c>
      <c r="G59" s="7">
        <v>0</v>
      </c>
      <c r="H59" s="7">
        <v>1000</v>
      </c>
      <c r="I59" s="7">
        <v>0</v>
      </c>
      <c r="J59" s="7">
        <v>0</v>
      </c>
      <c r="K59" s="7">
        <v>0</v>
      </c>
      <c r="L59" s="7">
        <v>0</v>
      </c>
      <c r="M59" s="7">
        <v>0</v>
      </c>
      <c r="N59" s="7">
        <v>0</v>
      </c>
      <c r="O59" s="101">
        <v>0</v>
      </c>
      <c r="P59" s="7">
        <v>0</v>
      </c>
      <c r="Q59" s="7">
        <v>0</v>
      </c>
      <c r="R59" s="7">
        <v>1000</v>
      </c>
      <c r="S59" s="7" t="s">
        <v>46</v>
      </c>
    </row>
    <row r="60" spans="1:19" ht="15" customHeight="1" x14ac:dyDescent="0.25">
      <c r="A60" s="5" t="s">
        <v>546</v>
      </c>
      <c r="B60" s="5" t="s">
        <v>547</v>
      </c>
      <c r="C60" s="6">
        <v>704051580.71000004</v>
      </c>
      <c r="D60" s="7">
        <v>0</v>
      </c>
      <c r="E60" s="7">
        <v>0</v>
      </c>
      <c r="F60" s="7">
        <v>0</v>
      </c>
      <c r="G60" s="7">
        <v>0</v>
      </c>
      <c r="H60" s="7">
        <v>704051580.71000004</v>
      </c>
      <c r="I60" s="7">
        <v>0</v>
      </c>
      <c r="J60" s="7">
        <v>0</v>
      </c>
      <c r="K60" s="7">
        <v>38490951</v>
      </c>
      <c r="L60" s="7">
        <v>0</v>
      </c>
      <c r="M60" s="7">
        <v>38490951</v>
      </c>
      <c r="N60" s="7">
        <v>-25816</v>
      </c>
      <c r="O60" s="101">
        <v>38516767</v>
      </c>
      <c r="P60" s="7">
        <v>0</v>
      </c>
      <c r="Q60" s="7">
        <v>38516767</v>
      </c>
      <c r="R60" s="7">
        <v>665560629.71000004</v>
      </c>
      <c r="S60" s="7" t="s">
        <v>27</v>
      </c>
    </row>
    <row r="61" spans="1:19" ht="15" customHeight="1" x14ac:dyDescent="0.25">
      <c r="A61" s="5" t="s">
        <v>548</v>
      </c>
      <c r="B61" s="5" t="s">
        <v>549</v>
      </c>
      <c r="C61" s="6">
        <v>476169863.76999998</v>
      </c>
      <c r="D61" s="7">
        <v>0</v>
      </c>
      <c r="E61" s="7">
        <v>0</v>
      </c>
      <c r="F61" s="7">
        <v>0</v>
      </c>
      <c r="G61" s="7">
        <v>0</v>
      </c>
      <c r="H61" s="7">
        <v>476169863.76999998</v>
      </c>
      <c r="I61" s="7">
        <v>0</v>
      </c>
      <c r="J61" s="7">
        <v>0</v>
      </c>
      <c r="K61" s="7">
        <v>0</v>
      </c>
      <c r="L61" s="7">
        <v>0</v>
      </c>
      <c r="M61" s="7">
        <v>0</v>
      </c>
      <c r="N61" s="7">
        <v>-25816</v>
      </c>
      <c r="O61" s="101">
        <v>25816</v>
      </c>
      <c r="P61" s="7">
        <v>0</v>
      </c>
      <c r="Q61" s="7">
        <v>25816</v>
      </c>
      <c r="R61" s="7">
        <v>476169863.76999998</v>
      </c>
      <c r="S61" s="7" t="s">
        <v>27</v>
      </c>
    </row>
    <row r="62" spans="1:19" ht="15" customHeight="1" x14ac:dyDescent="0.25">
      <c r="A62" s="5" t="s">
        <v>550</v>
      </c>
      <c r="B62" s="5" t="s">
        <v>551</v>
      </c>
      <c r="C62" s="6">
        <v>120000000</v>
      </c>
      <c r="D62" s="7">
        <v>0</v>
      </c>
      <c r="E62" s="7">
        <v>0</v>
      </c>
      <c r="F62" s="7">
        <v>0</v>
      </c>
      <c r="G62" s="7">
        <v>0</v>
      </c>
      <c r="H62" s="7">
        <v>120000000</v>
      </c>
      <c r="I62" s="7">
        <v>0</v>
      </c>
      <c r="J62" s="7">
        <v>0</v>
      </c>
      <c r="K62" s="7">
        <v>0</v>
      </c>
      <c r="L62" s="7">
        <v>0</v>
      </c>
      <c r="M62" s="7">
        <v>0</v>
      </c>
      <c r="N62" s="7">
        <v>0</v>
      </c>
      <c r="O62" s="101">
        <v>0</v>
      </c>
      <c r="P62" s="7">
        <v>0</v>
      </c>
      <c r="Q62" s="7">
        <v>0</v>
      </c>
      <c r="R62" s="7">
        <v>120000000</v>
      </c>
      <c r="S62" s="7" t="s">
        <v>46</v>
      </c>
    </row>
    <row r="63" spans="1:19" ht="15" customHeight="1" x14ac:dyDescent="0.25">
      <c r="A63" s="5" t="s">
        <v>556</v>
      </c>
      <c r="B63" s="5" t="s">
        <v>557</v>
      </c>
      <c r="C63" s="6">
        <v>324170077</v>
      </c>
      <c r="D63" s="7">
        <v>0</v>
      </c>
      <c r="E63" s="7">
        <v>0</v>
      </c>
      <c r="F63" s="7">
        <v>0</v>
      </c>
      <c r="G63" s="7">
        <v>0</v>
      </c>
      <c r="H63" s="7">
        <v>324170077</v>
      </c>
      <c r="I63" s="7">
        <v>0</v>
      </c>
      <c r="J63" s="7">
        <v>0</v>
      </c>
      <c r="K63" s="7">
        <v>0</v>
      </c>
      <c r="L63" s="7">
        <v>0</v>
      </c>
      <c r="M63" s="7">
        <v>0</v>
      </c>
      <c r="N63" s="7">
        <v>0</v>
      </c>
      <c r="O63" s="101">
        <v>0</v>
      </c>
      <c r="P63" s="7">
        <v>0</v>
      </c>
      <c r="Q63" s="7">
        <v>0</v>
      </c>
      <c r="R63" s="7">
        <v>324170077</v>
      </c>
      <c r="S63" s="7" t="s">
        <v>46</v>
      </c>
    </row>
    <row r="64" spans="1:19" ht="15" customHeight="1" x14ac:dyDescent="0.25">
      <c r="A64" s="5" t="s">
        <v>566</v>
      </c>
      <c r="B64" s="5" t="s">
        <v>567</v>
      </c>
      <c r="C64" s="6">
        <v>5738509.5599999996</v>
      </c>
      <c r="D64" s="7">
        <v>0</v>
      </c>
      <c r="E64" s="7">
        <v>0</v>
      </c>
      <c r="F64" s="7">
        <v>0</v>
      </c>
      <c r="G64" s="7">
        <v>0</v>
      </c>
      <c r="H64" s="7">
        <v>5738509.5599999996</v>
      </c>
      <c r="I64" s="7">
        <v>0</v>
      </c>
      <c r="J64" s="7">
        <v>0</v>
      </c>
      <c r="K64" s="7">
        <v>0</v>
      </c>
      <c r="L64" s="7">
        <v>0</v>
      </c>
      <c r="M64" s="7">
        <v>0</v>
      </c>
      <c r="N64" s="7">
        <v>-25816</v>
      </c>
      <c r="O64" s="101">
        <v>25816</v>
      </c>
      <c r="P64" s="7">
        <v>0</v>
      </c>
      <c r="Q64" s="7">
        <v>25816</v>
      </c>
      <c r="R64" s="7">
        <v>5738509.5599999996</v>
      </c>
      <c r="S64" s="7" t="s">
        <v>46</v>
      </c>
    </row>
    <row r="65" spans="1:19" ht="15" customHeight="1" x14ac:dyDescent="0.25">
      <c r="A65" s="5" t="s">
        <v>572</v>
      </c>
      <c r="B65" s="5" t="s">
        <v>573</v>
      </c>
      <c r="C65" s="6">
        <v>26261277.210000001</v>
      </c>
      <c r="D65" s="7">
        <v>0</v>
      </c>
      <c r="E65" s="7">
        <v>0</v>
      </c>
      <c r="F65" s="7">
        <v>0</v>
      </c>
      <c r="G65" s="7">
        <v>0</v>
      </c>
      <c r="H65" s="7">
        <v>26261277.210000001</v>
      </c>
      <c r="I65" s="7">
        <v>0</v>
      </c>
      <c r="J65" s="7">
        <v>0</v>
      </c>
      <c r="K65" s="7">
        <v>0</v>
      </c>
      <c r="L65" s="7">
        <v>0</v>
      </c>
      <c r="M65" s="7">
        <v>0</v>
      </c>
      <c r="N65" s="7">
        <v>0</v>
      </c>
      <c r="O65" s="101">
        <v>0</v>
      </c>
      <c r="P65" s="7">
        <v>0</v>
      </c>
      <c r="Q65" s="7">
        <v>0</v>
      </c>
      <c r="R65" s="7">
        <v>26261277.210000001</v>
      </c>
      <c r="S65" s="7" t="s">
        <v>46</v>
      </c>
    </row>
    <row r="66" spans="1:19" ht="15" customHeight="1" x14ac:dyDescent="0.25">
      <c r="A66" s="5" t="s">
        <v>578</v>
      </c>
      <c r="B66" s="5" t="s">
        <v>579</v>
      </c>
      <c r="C66" s="6">
        <v>40000000</v>
      </c>
      <c r="D66" s="7">
        <v>0</v>
      </c>
      <c r="E66" s="7">
        <v>0</v>
      </c>
      <c r="F66" s="7">
        <v>0</v>
      </c>
      <c r="G66" s="7">
        <v>0</v>
      </c>
      <c r="H66" s="7">
        <v>40000000</v>
      </c>
      <c r="I66" s="7">
        <v>0</v>
      </c>
      <c r="J66" s="7">
        <v>0</v>
      </c>
      <c r="K66" s="7">
        <v>32555951</v>
      </c>
      <c r="L66" s="7">
        <v>0</v>
      </c>
      <c r="M66" s="7">
        <v>32555951</v>
      </c>
      <c r="N66" s="7">
        <v>0</v>
      </c>
      <c r="O66" s="101">
        <v>32555951</v>
      </c>
      <c r="P66" s="7">
        <v>0</v>
      </c>
      <c r="Q66" s="7">
        <v>32555951</v>
      </c>
      <c r="R66" s="7">
        <v>7444049</v>
      </c>
      <c r="S66" s="7" t="s">
        <v>27</v>
      </c>
    </row>
    <row r="67" spans="1:19" ht="15" customHeight="1" x14ac:dyDescent="0.25">
      <c r="A67" s="5" t="s">
        <v>580</v>
      </c>
      <c r="B67" s="5" t="s">
        <v>581</v>
      </c>
      <c r="C67" s="6">
        <v>40000000</v>
      </c>
      <c r="D67" s="7">
        <v>0</v>
      </c>
      <c r="E67" s="7">
        <v>0</v>
      </c>
      <c r="F67" s="7">
        <v>0</v>
      </c>
      <c r="G67" s="7">
        <v>0</v>
      </c>
      <c r="H67" s="7">
        <v>40000000</v>
      </c>
      <c r="I67" s="7">
        <v>0</v>
      </c>
      <c r="J67" s="7">
        <v>0</v>
      </c>
      <c r="K67" s="7">
        <v>32555951</v>
      </c>
      <c r="L67" s="7">
        <v>0</v>
      </c>
      <c r="M67" s="7">
        <v>32555951</v>
      </c>
      <c r="N67" s="7">
        <v>0</v>
      </c>
      <c r="O67" s="101">
        <v>32555951</v>
      </c>
      <c r="P67" s="7">
        <v>0</v>
      </c>
      <c r="Q67" s="7">
        <v>32555951</v>
      </c>
      <c r="R67" s="7">
        <v>7444049</v>
      </c>
      <c r="S67" s="7" t="s">
        <v>46</v>
      </c>
    </row>
    <row r="68" spans="1:19" ht="15" customHeight="1" x14ac:dyDescent="0.25">
      <c r="A68" s="5" t="s">
        <v>584</v>
      </c>
      <c r="B68" s="5" t="s">
        <v>585</v>
      </c>
      <c r="C68" s="6">
        <v>187881716.94</v>
      </c>
      <c r="D68" s="7">
        <v>0</v>
      </c>
      <c r="E68" s="7">
        <v>0</v>
      </c>
      <c r="F68" s="7">
        <v>0</v>
      </c>
      <c r="G68" s="7">
        <v>0</v>
      </c>
      <c r="H68" s="7">
        <v>187881716.94</v>
      </c>
      <c r="I68" s="7">
        <v>0</v>
      </c>
      <c r="J68" s="7">
        <v>0</v>
      </c>
      <c r="K68" s="7">
        <v>5935000</v>
      </c>
      <c r="L68" s="7">
        <v>0</v>
      </c>
      <c r="M68" s="7">
        <v>5935000</v>
      </c>
      <c r="N68" s="7">
        <v>0</v>
      </c>
      <c r="O68" s="101">
        <v>5935000</v>
      </c>
      <c r="P68" s="7">
        <v>0</v>
      </c>
      <c r="Q68" s="7">
        <v>5935000</v>
      </c>
      <c r="R68" s="7">
        <v>181946716.94</v>
      </c>
      <c r="S68" s="7" t="s">
        <v>27</v>
      </c>
    </row>
    <row r="69" spans="1:19" ht="15" customHeight="1" x14ac:dyDescent="0.25">
      <c r="A69" s="5" t="s">
        <v>586</v>
      </c>
      <c r="B69" s="5" t="s">
        <v>587</v>
      </c>
      <c r="C69" s="6">
        <v>175764000</v>
      </c>
      <c r="D69" s="7">
        <v>0</v>
      </c>
      <c r="E69" s="7">
        <v>0</v>
      </c>
      <c r="F69" s="7">
        <v>0</v>
      </c>
      <c r="G69" s="7">
        <v>0</v>
      </c>
      <c r="H69" s="7">
        <v>175764000</v>
      </c>
      <c r="I69" s="7">
        <v>0</v>
      </c>
      <c r="J69" s="7">
        <v>0</v>
      </c>
      <c r="K69" s="7">
        <v>4865000</v>
      </c>
      <c r="L69" s="7">
        <v>0</v>
      </c>
      <c r="M69" s="7">
        <v>4865000</v>
      </c>
      <c r="N69" s="7">
        <v>0</v>
      </c>
      <c r="O69" s="101">
        <v>4865000</v>
      </c>
      <c r="P69" s="7">
        <v>0</v>
      </c>
      <c r="Q69" s="7">
        <v>4865000</v>
      </c>
      <c r="R69" s="7">
        <v>170899000</v>
      </c>
      <c r="S69" s="7" t="s">
        <v>46</v>
      </c>
    </row>
    <row r="70" spans="1:19" ht="15" customHeight="1" x14ac:dyDescent="0.25">
      <c r="A70" s="5" t="s">
        <v>601</v>
      </c>
      <c r="B70" s="5" t="s">
        <v>602</v>
      </c>
      <c r="C70" s="6">
        <v>12117716.939999999</v>
      </c>
      <c r="D70" s="7">
        <v>0</v>
      </c>
      <c r="E70" s="7">
        <v>0</v>
      </c>
      <c r="F70" s="7">
        <v>0</v>
      </c>
      <c r="G70" s="7">
        <v>0</v>
      </c>
      <c r="H70" s="7">
        <v>12117716.939999999</v>
      </c>
      <c r="I70" s="7">
        <v>0</v>
      </c>
      <c r="J70" s="7">
        <v>0</v>
      </c>
      <c r="K70" s="7">
        <v>1070000</v>
      </c>
      <c r="L70" s="7">
        <v>0</v>
      </c>
      <c r="M70" s="7">
        <v>1070000</v>
      </c>
      <c r="N70" s="7">
        <v>0</v>
      </c>
      <c r="O70" s="101">
        <v>1070000</v>
      </c>
      <c r="P70" s="7">
        <v>0</v>
      </c>
      <c r="Q70" s="7">
        <v>1070000</v>
      </c>
      <c r="R70" s="7">
        <v>11047716.939999999</v>
      </c>
      <c r="S70" s="7" t="s">
        <v>27</v>
      </c>
    </row>
    <row r="71" spans="1:19" ht="15" customHeight="1" x14ac:dyDescent="0.25">
      <c r="A71" s="5" t="s">
        <v>603</v>
      </c>
      <c r="B71" s="5" t="s">
        <v>604</v>
      </c>
      <c r="C71" s="6">
        <v>9668156.4000000004</v>
      </c>
      <c r="D71" s="7">
        <v>0</v>
      </c>
      <c r="E71" s="7">
        <v>0</v>
      </c>
      <c r="F71" s="7">
        <v>0</v>
      </c>
      <c r="G71" s="7">
        <v>0</v>
      </c>
      <c r="H71" s="7">
        <v>9668156.4000000004</v>
      </c>
      <c r="I71" s="7">
        <v>0</v>
      </c>
      <c r="J71" s="7">
        <v>0</v>
      </c>
      <c r="K71" s="7">
        <v>499000</v>
      </c>
      <c r="L71" s="7">
        <v>0</v>
      </c>
      <c r="M71" s="7">
        <v>499000</v>
      </c>
      <c r="N71" s="7">
        <v>0</v>
      </c>
      <c r="O71" s="101">
        <v>499000</v>
      </c>
      <c r="P71" s="7">
        <v>0</v>
      </c>
      <c r="Q71" s="7">
        <v>499000</v>
      </c>
      <c r="R71" s="7">
        <v>9169156.4000000004</v>
      </c>
      <c r="S71" s="7" t="s">
        <v>46</v>
      </c>
    </row>
    <row r="72" spans="1:19" ht="15" customHeight="1" x14ac:dyDescent="0.25">
      <c r="A72" s="5" t="s">
        <v>605</v>
      </c>
      <c r="B72" s="5" t="s">
        <v>606</v>
      </c>
      <c r="C72" s="6">
        <v>2449560.54</v>
      </c>
      <c r="D72" s="7">
        <v>0</v>
      </c>
      <c r="E72" s="7">
        <v>0</v>
      </c>
      <c r="F72" s="7">
        <v>0</v>
      </c>
      <c r="G72" s="7">
        <v>0</v>
      </c>
      <c r="H72" s="7">
        <v>2449560.54</v>
      </c>
      <c r="I72" s="7">
        <v>0</v>
      </c>
      <c r="J72" s="7">
        <v>0</v>
      </c>
      <c r="K72" s="7">
        <v>571000</v>
      </c>
      <c r="L72" s="7">
        <v>0</v>
      </c>
      <c r="M72" s="7">
        <v>571000</v>
      </c>
      <c r="N72" s="7">
        <v>0</v>
      </c>
      <c r="O72" s="101">
        <v>571000</v>
      </c>
      <c r="P72" s="7">
        <v>0</v>
      </c>
      <c r="Q72" s="7">
        <v>571000</v>
      </c>
      <c r="R72" s="7">
        <v>1878560.54</v>
      </c>
      <c r="S72" s="7" t="s">
        <v>46</v>
      </c>
    </row>
    <row r="73" spans="1:19" ht="15" customHeight="1" x14ac:dyDescent="0.25">
      <c r="A73" s="5" t="s">
        <v>607</v>
      </c>
      <c r="B73" s="5" t="s">
        <v>608</v>
      </c>
      <c r="C73" s="6">
        <v>8631643431.9200001</v>
      </c>
      <c r="D73" s="7">
        <v>4961522970</v>
      </c>
      <c r="E73" s="7">
        <v>0</v>
      </c>
      <c r="F73" s="7">
        <v>1145122969</v>
      </c>
      <c r="G73" s="7">
        <v>1145122969</v>
      </c>
      <c r="H73" s="7">
        <v>13593166401.92</v>
      </c>
      <c r="I73" s="7">
        <v>0</v>
      </c>
      <c r="J73" s="7">
        <v>0</v>
      </c>
      <c r="K73" s="7">
        <v>5016750104.5129995</v>
      </c>
      <c r="L73" s="7">
        <v>2966467363.7600002</v>
      </c>
      <c r="M73" s="7">
        <v>2050282740.753</v>
      </c>
      <c r="N73" s="7">
        <v>924025598.54999995</v>
      </c>
      <c r="O73" s="101">
        <v>1126257142.2030001</v>
      </c>
      <c r="P73" s="7">
        <v>-209101260.24000001</v>
      </c>
      <c r="Q73" s="7">
        <v>1335358402.4430001</v>
      </c>
      <c r="R73" s="7">
        <v>8576416297.4069996</v>
      </c>
      <c r="S73" s="7" t="s">
        <v>27</v>
      </c>
    </row>
    <row r="74" spans="1:19" ht="15" customHeight="1" x14ac:dyDescent="0.25">
      <c r="A74" s="5" t="s">
        <v>609</v>
      </c>
      <c r="B74" s="5" t="s">
        <v>31</v>
      </c>
      <c r="C74" s="6">
        <v>898342223.59000003</v>
      </c>
      <c r="D74" s="7">
        <v>0</v>
      </c>
      <c r="E74" s="7">
        <v>0</v>
      </c>
      <c r="F74" s="7">
        <v>0</v>
      </c>
      <c r="G74" s="7">
        <v>0</v>
      </c>
      <c r="H74" s="7">
        <v>898342223.59000003</v>
      </c>
      <c r="I74" s="7">
        <v>0</v>
      </c>
      <c r="J74" s="7">
        <v>0</v>
      </c>
      <c r="K74" s="7">
        <v>106856834</v>
      </c>
      <c r="L74" s="7">
        <v>-28465179</v>
      </c>
      <c r="M74" s="7">
        <v>135322013</v>
      </c>
      <c r="N74" s="7">
        <v>0</v>
      </c>
      <c r="O74" s="101">
        <v>135322013</v>
      </c>
      <c r="P74" s="7">
        <v>-2666415</v>
      </c>
      <c r="Q74" s="7">
        <v>137988428</v>
      </c>
      <c r="R74" s="7">
        <v>791485389.59000003</v>
      </c>
      <c r="S74" s="7" t="s">
        <v>27</v>
      </c>
    </row>
    <row r="75" spans="1:19" ht="15" customHeight="1" x14ac:dyDescent="0.25">
      <c r="A75" s="5" t="s">
        <v>610</v>
      </c>
      <c r="B75" s="5" t="s">
        <v>33</v>
      </c>
      <c r="C75" s="6">
        <v>890599588.89999998</v>
      </c>
      <c r="D75" s="7">
        <v>0</v>
      </c>
      <c r="E75" s="7">
        <v>0</v>
      </c>
      <c r="F75" s="7">
        <v>0</v>
      </c>
      <c r="G75" s="7">
        <v>0</v>
      </c>
      <c r="H75" s="7">
        <v>890599588.89999998</v>
      </c>
      <c r="I75" s="7">
        <v>0</v>
      </c>
      <c r="J75" s="7">
        <v>0</v>
      </c>
      <c r="K75" s="7">
        <v>106396834</v>
      </c>
      <c r="L75" s="7">
        <v>-28465179</v>
      </c>
      <c r="M75" s="7">
        <v>134862013</v>
      </c>
      <c r="N75" s="7">
        <v>0</v>
      </c>
      <c r="O75" s="101">
        <v>134862013</v>
      </c>
      <c r="P75" s="7">
        <v>-2666415</v>
      </c>
      <c r="Q75" s="7">
        <v>137528428</v>
      </c>
      <c r="R75" s="7">
        <v>784202754.89999998</v>
      </c>
      <c r="S75" s="7" t="s">
        <v>27</v>
      </c>
    </row>
    <row r="76" spans="1:19" ht="15" customHeight="1" x14ac:dyDescent="0.25">
      <c r="A76" s="5" t="s">
        <v>611</v>
      </c>
      <c r="B76" s="5" t="s">
        <v>35</v>
      </c>
      <c r="C76" s="6">
        <v>717337508.89999998</v>
      </c>
      <c r="D76" s="7">
        <v>0</v>
      </c>
      <c r="E76" s="7">
        <v>0</v>
      </c>
      <c r="F76" s="7">
        <v>0</v>
      </c>
      <c r="G76" s="7">
        <v>0</v>
      </c>
      <c r="H76" s="7">
        <v>717337508.89999998</v>
      </c>
      <c r="I76" s="7">
        <v>0</v>
      </c>
      <c r="J76" s="7">
        <v>0</v>
      </c>
      <c r="K76" s="7">
        <v>95829964</v>
      </c>
      <c r="L76" s="7">
        <v>-13409287</v>
      </c>
      <c r="M76" s="7">
        <v>109239251</v>
      </c>
      <c r="N76" s="7">
        <v>0</v>
      </c>
      <c r="O76" s="101">
        <v>109239251</v>
      </c>
      <c r="P76" s="7">
        <v>2202694</v>
      </c>
      <c r="Q76" s="7">
        <v>107036557</v>
      </c>
      <c r="R76" s="7">
        <v>621507544.89999998</v>
      </c>
      <c r="S76" s="7" t="s">
        <v>27</v>
      </c>
    </row>
    <row r="77" spans="1:19" ht="15" customHeight="1" x14ac:dyDescent="0.25">
      <c r="A77" s="5" t="s">
        <v>612</v>
      </c>
      <c r="B77" s="5" t="s">
        <v>37</v>
      </c>
      <c r="C77" s="6">
        <v>717337508.89999998</v>
      </c>
      <c r="D77" s="7">
        <v>0</v>
      </c>
      <c r="E77" s="7">
        <v>0</v>
      </c>
      <c r="F77" s="7">
        <v>0</v>
      </c>
      <c r="G77" s="7">
        <v>0</v>
      </c>
      <c r="H77" s="7">
        <v>717337508.89999998</v>
      </c>
      <c r="I77" s="7">
        <v>0</v>
      </c>
      <c r="J77" s="7">
        <v>0</v>
      </c>
      <c r="K77" s="7">
        <v>95829964</v>
      </c>
      <c r="L77" s="7">
        <v>-13409287</v>
      </c>
      <c r="M77" s="7">
        <v>109239251</v>
      </c>
      <c r="N77" s="7">
        <v>0</v>
      </c>
      <c r="O77" s="101">
        <v>109239251</v>
      </c>
      <c r="P77" s="7">
        <v>2202694</v>
      </c>
      <c r="Q77" s="7">
        <v>107036557</v>
      </c>
      <c r="R77" s="7">
        <v>621507544.89999998</v>
      </c>
      <c r="S77" s="7" t="s">
        <v>27</v>
      </c>
    </row>
    <row r="78" spans="1:19" ht="15" customHeight="1" x14ac:dyDescent="0.25">
      <c r="A78" s="5" t="s">
        <v>613</v>
      </c>
      <c r="B78" s="5" t="s">
        <v>39</v>
      </c>
      <c r="C78" s="6">
        <v>550194297.51999998</v>
      </c>
      <c r="D78" s="7">
        <v>0</v>
      </c>
      <c r="E78" s="7">
        <v>0</v>
      </c>
      <c r="F78" s="7">
        <v>0</v>
      </c>
      <c r="G78" s="7">
        <v>0</v>
      </c>
      <c r="H78" s="7">
        <v>550194297.51999998</v>
      </c>
      <c r="I78" s="7">
        <v>0</v>
      </c>
      <c r="J78" s="7">
        <v>0</v>
      </c>
      <c r="K78" s="7">
        <v>78230625</v>
      </c>
      <c r="L78" s="7">
        <v>0</v>
      </c>
      <c r="M78" s="7">
        <v>78230625</v>
      </c>
      <c r="N78" s="7">
        <v>0</v>
      </c>
      <c r="O78" s="101">
        <v>78230625</v>
      </c>
      <c r="P78" s="7">
        <v>2128614</v>
      </c>
      <c r="Q78" s="7">
        <v>76102011</v>
      </c>
      <c r="R78" s="7">
        <v>471963672.51999998</v>
      </c>
      <c r="S78" s="7" t="s">
        <v>46</v>
      </c>
    </row>
    <row r="79" spans="1:19" ht="15" customHeight="1" x14ac:dyDescent="0.25">
      <c r="A79" s="5" t="s">
        <v>614</v>
      </c>
      <c r="B79" s="5" t="s">
        <v>48</v>
      </c>
      <c r="C79" s="6">
        <v>28012751.280000001</v>
      </c>
      <c r="D79" s="7">
        <v>0</v>
      </c>
      <c r="E79" s="7">
        <v>0</v>
      </c>
      <c r="F79" s="7">
        <v>0</v>
      </c>
      <c r="G79" s="7">
        <v>0</v>
      </c>
      <c r="H79" s="7">
        <v>28012751.280000001</v>
      </c>
      <c r="I79" s="7">
        <v>0</v>
      </c>
      <c r="J79" s="7">
        <v>0</v>
      </c>
      <c r="K79" s="7">
        <v>9514471</v>
      </c>
      <c r="L79" s="7">
        <v>0</v>
      </c>
      <c r="M79" s="7">
        <v>9514471</v>
      </c>
      <c r="N79" s="7">
        <v>0</v>
      </c>
      <c r="O79" s="101">
        <v>9514471</v>
      </c>
      <c r="P79" s="7">
        <v>-117301</v>
      </c>
      <c r="Q79" s="7">
        <v>9631772</v>
      </c>
      <c r="R79" s="7">
        <v>18498280.280000001</v>
      </c>
      <c r="S79" s="7" t="s">
        <v>46</v>
      </c>
    </row>
    <row r="80" spans="1:19" ht="15" customHeight="1" x14ac:dyDescent="0.25">
      <c r="A80" s="5" t="s">
        <v>615</v>
      </c>
      <c r="B80" s="5" t="s">
        <v>58</v>
      </c>
      <c r="C80" s="6">
        <v>43587984.100000001</v>
      </c>
      <c r="D80" s="7">
        <v>0</v>
      </c>
      <c r="E80" s="7">
        <v>0</v>
      </c>
      <c r="F80" s="7">
        <v>0</v>
      </c>
      <c r="G80" s="7">
        <v>0</v>
      </c>
      <c r="H80" s="7">
        <v>43587984.100000001</v>
      </c>
      <c r="I80" s="7">
        <v>0</v>
      </c>
      <c r="J80" s="7">
        <v>0</v>
      </c>
      <c r="K80" s="7">
        <v>8084868</v>
      </c>
      <c r="L80" s="7">
        <v>0</v>
      </c>
      <c r="M80" s="7">
        <v>8084868</v>
      </c>
      <c r="N80" s="7">
        <v>0</v>
      </c>
      <c r="O80" s="101">
        <v>8084868</v>
      </c>
      <c r="P80" s="7">
        <v>191381</v>
      </c>
      <c r="Q80" s="7">
        <v>7893487</v>
      </c>
      <c r="R80" s="7">
        <v>35503116.100000001</v>
      </c>
      <c r="S80" s="7" t="s">
        <v>46</v>
      </c>
    </row>
    <row r="81" spans="1:19" ht="15" customHeight="1" x14ac:dyDescent="0.25">
      <c r="A81" s="5" t="s">
        <v>616</v>
      </c>
      <c r="B81" s="5" t="s">
        <v>64</v>
      </c>
      <c r="C81" s="6">
        <v>24635619</v>
      </c>
      <c r="D81" s="7">
        <v>0</v>
      </c>
      <c r="E81" s="7">
        <v>0</v>
      </c>
      <c r="F81" s="7">
        <v>0</v>
      </c>
      <c r="G81" s="7">
        <v>0</v>
      </c>
      <c r="H81" s="7">
        <v>24635619</v>
      </c>
      <c r="I81" s="7">
        <v>0</v>
      </c>
      <c r="J81" s="7">
        <v>0</v>
      </c>
      <c r="K81" s="7">
        <v>0</v>
      </c>
      <c r="L81" s="7">
        <v>0</v>
      </c>
      <c r="M81" s="7">
        <v>0</v>
      </c>
      <c r="N81" s="7">
        <v>0</v>
      </c>
      <c r="O81" s="101">
        <v>0</v>
      </c>
      <c r="P81" s="7">
        <v>0</v>
      </c>
      <c r="Q81" s="7">
        <v>0</v>
      </c>
      <c r="R81" s="7">
        <v>24635619</v>
      </c>
      <c r="S81" s="7" t="s">
        <v>46</v>
      </c>
    </row>
    <row r="82" spans="1:19" ht="15" customHeight="1" x14ac:dyDescent="0.25">
      <c r="A82" s="5" t="s">
        <v>617</v>
      </c>
      <c r="B82" s="5" t="s">
        <v>618</v>
      </c>
      <c r="C82" s="6">
        <v>0</v>
      </c>
      <c r="D82" s="7">
        <v>0</v>
      </c>
      <c r="E82" s="7">
        <v>0</v>
      </c>
      <c r="F82" s="7">
        <v>0</v>
      </c>
      <c r="G82" s="7">
        <v>0</v>
      </c>
      <c r="H82" s="7">
        <v>0</v>
      </c>
      <c r="I82" s="7">
        <v>0</v>
      </c>
      <c r="J82" s="7">
        <v>0</v>
      </c>
      <c r="K82" s="7">
        <v>0</v>
      </c>
      <c r="L82" s="7">
        <v>0</v>
      </c>
      <c r="M82" s="7">
        <v>0</v>
      </c>
      <c r="N82" s="7">
        <v>0</v>
      </c>
      <c r="O82" s="101">
        <v>0</v>
      </c>
      <c r="P82" s="7">
        <v>0</v>
      </c>
      <c r="Q82" s="7">
        <v>0</v>
      </c>
      <c r="R82" s="7">
        <v>0</v>
      </c>
      <c r="S82" s="7" t="s">
        <v>46</v>
      </c>
    </row>
    <row r="83" spans="1:19" ht="15" customHeight="1" x14ac:dyDescent="0.25">
      <c r="A83" s="5" t="s">
        <v>619</v>
      </c>
      <c r="B83" s="5" t="s">
        <v>70</v>
      </c>
      <c r="C83" s="6">
        <v>70906857</v>
      </c>
      <c r="D83" s="7">
        <v>0</v>
      </c>
      <c r="E83" s="7">
        <v>0</v>
      </c>
      <c r="F83" s="7">
        <v>0</v>
      </c>
      <c r="G83" s="7">
        <v>0</v>
      </c>
      <c r="H83" s="7">
        <v>70906857</v>
      </c>
      <c r="I83" s="7">
        <v>0</v>
      </c>
      <c r="J83" s="7">
        <v>0</v>
      </c>
      <c r="K83" s="7">
        <v>0</v>
      </c>
      <c r="L83" s="7">
        <v>-13409287</v>
      </c>
      <c r="M83" s="7">
        <v>13409287</v>
      </c>
      <c r="N83" s="7">
        <v>0</v>
      </c>
      <c r="O83" s="101">
        <v>13409287</v>
      </c>
      <c r="P83" s="7">
        <v>0</v>
      </c>
      <c r="Q83" s="7">
        <v>13409287</v>
      </c>
      <c r="R83" s="7">
        <v>70906857</v>
      </c>
      <c r="S83" s="7" t="s">
        <v>27</v>
      </c>
    </row>
    <row r="84" spans="1:19" ht="15" customHeight="1" x14ac:dyDescent="0.25">
      <c r="A84" s="5" t="s">
        <v>620</v>
      </c>
      <c r="B84" s="5" t="s">
        <v>72</v>
      </c>
      <c r="C84" s="6">
        <v>46271238</v>
      </c>
      <c r="D84" s="7">
        <v>0</v>
      </c>
      <c r="E84" s="7">
        <v>0</v>
      </c>
      <c r="F84" s="7">
        <v>0</v>
      </c>
      <c r="G84" s="7">
        <v>0</v>
      </c>
      <c r="H84" s="7">
        <v>46271238</v>
      </c>
      <c r="I84" s="7">
        <v>0</v>
      </c>
      <c r="J84" s="7">
        <v>0</v>
      </c>
      <c r="K84" s="7">
        <v>0</v>
      </c>
      <c r="L84" s="7">
        <v>-9589702</v>
      </c>
      <c r="M84" s="7">
        <v>9589702</v>
      </c>
      <c r="N84" s="7">
        <v>0</v>
      </c>
      <c r="O84" s="101">
        <v>9589702</v>
      </c>
      <c r="P84" s="7">
        <v>0</v>
      </c>
      <c r="Q84" s="7">
        <v>9589702</v>
      </c>
      <c r="R84" s="7">
        <v>46271238</v>
      </c>
      <c r="S84" s="7" t="s">
        <v>46</v>
      </c>
    </row>
    <row r="85" spans="1:19" ht="15" customHeight="1" x14ac:dyDescent="0.25">
      <c r="A85" s="5" t="s">
        <v>621</v>
      </c>
      <c r="B85" s="5" t="s">
        <v>78</v>
      </c>
      <c r="C85" s="6">
        <v>24635619</v>
      </c>
      <c r="D85" s="7">
        <v>0</v>
      </c>
      <c r="E85" s="7">
        <v>0</v>
      </c>
      <c r="F85" s="7">
        <v>0</v>
      </c>
      <c r="G85" s="7">
        <v>0</v>
      </c>
      <c r="H85" s="7">
        <v>24635619</v>
      </c>
      <c r="I85" s="7">
        <v>0</v>
      </c>
      <c r="J85" s="7">
        <v>0</v>
      </c>
      <c r="K85" s="7">
        <v>0</v>
      </c>
      <c r="L85" s="7">
        <v>-3819585</v>
      </c>
      <c r="M85" s="7">
        <v>3819585</v>
      </c>
      <c r="N85" s="7">
        <v>0</v>
      </c>
      <c r="O85" s="101">
        <v>3819585</v>
      </c>
      <c r="P85" s="7">
        <v>0</v>
      </c>
      <c r="Q85" s="7">
        <v>3819585</v>
      </c>
      <c r="R85" s="7">
        <v>24635619</v>
      </c>
      <c r="S85" s="7" t="s">
        <v>46</v>
      </c>
    </row>
    <row r="86" spans="1:19" ht="15" customHeight="1" x14ac:dyDescent="0.25">
      <c r="A86" s="5" t="s">
        <v>622</v>
      </c>
      <c r="B86" s="5" t="s">
        <v>84</v>
      </c>
      <c r="C86" s="6">
        <v>145586493</v>
      </c>
      <c r="D86" s="7">
        <v>0</v>
      </c>
      <c r="E86" s="7">
        <v>0</v>
      </c>
      <c r="F86" s="7">
        <v>0</v>
      </c>
      <c r="G86" s="7">
        <v>0</v>
      </c>
      <c r="H86" s="7">
        <v>145586493</v>
      </c>
      <c r="I86" s="7">
        <v>0</v>
      </c>
      <c r="J86" s="7">
        <v>0</v>
      </c>
      <c r="K86" s="7">
        <v>10566870</v>
      </c>
      <c r="L86" s="7">
        <v>-10826569</v>
      </c>
      <c r="M86" s="7">
        <v>21393439</v>
      </c>
      <c r="N86" s="7">
        <v>0</v>
      </c>
      <c r="O86" s="101">
        <v>21393439</v>
      </c>
      <c r="P86" s="7">
        <v>-4869109</v>
      </c>
      <c r="Q86" s="7">
        <v>26262548</v>
      </c>
      <c r="R86" s="7">
        <v>135019623</v>
      </c>
      <c r="S86" s="7" t="s">
        <v>27</v>
      </c>
    </row>
    <row r="87" spans="1:19" ht="15" customHeight="1" x14ac:dyDescent="0.25">
      <c r="A87" s="5" t="s">
        <v>623</v>
      </c>
      <c r="B87" s="5" t="s">
        <v>86</v>
      </c>
      <c r="C87" s="6">
        <v>65663309</v>
      </c>
      <c r="D87" s="7">
        <v>0</v>
      </c>
      <c r="E87" s="7">
        <v>0</v>
      </c>
      <c r="F87" s="7">
        <v>0</v>
      </c>
      <c r="G87" s="7">
        <v>0</v>
      </c>
      <c r="H87" s="7">
        <v>65663309</v>
      </c>
      <c r="I87" s="7">
        <v>0</v>
      </c>
      <c r="J87" s="7">
        <v>0</v>
      </c>
      <c r="K87" s="7">
        <v>7744803</v>
      </c>
      <c r="L87" s="7">
        <v>0</v>
      </c>
      <c r="M87" s="7">
        <v>7744803</v>
      </c>
      <c r="N87" s="7">
        <v>0</v>
      </c>
      <c r="O87" s="101">
        <v>7744803</v>
      </c>
      <c r="P87" s="7">
        <v>-3535636</v>
      </c>
      <c r="Q87" s="7">
        <v>11280439</v>
      </c>
      <c r="R87" s="7">
        <v>57918506</v>
      </c>
      <c r="S87" s="7" t="s">
        <v>46</v>
      </c>
    </row>
    <row r="88" spans="1:19" ht="15" customHeight="1" x14ac:dyDescent="0.25">
      <c r="A88" s="5" t="s">
        <v>624</v>
      </c>
      <c r="B88" s="5" t="s">
        <v>92</v>
      </c>
      <c r="C88" s="6">
        <v>55179060</v>
      </c>
      <c r="D88" s="7">
        <v>0</v>
      </c>
      <c r="E88" s="7">
        <v>0</v>
      </c>
      <c r="F88" s="7">
        <v>0</v>
      </c>
      <c r="G88" s="7">
        <v>0</v>
      </c>
      <c r="H88" s="7">
        <v>55179060</v>
      </c>
      <c r="I88" s="7">
        <v>0</v>
      </c>
      <c r="J88" s="7">
        <v>0</v>
      </c>
      <c r="K88" s="7">
        <v>0</v>
      </c>
      <c r="L88" s="7">
        <v>-10826569</v>
      </c>
      <c r="M88" s="7">
        <v>10826569</v>
      </c>
      <c r="N88" s="7">
        <v>0</v>
      </c>
      <c r="O88" s="101">
        <v>10826569</v>
      </c>
      <c r="P88" s="7">
        <v>0</v>
      </c>
      <c r="Q88" s="7">
        <v>10826569</v>
      </c>
      <c r="R88" s="7">
        <v>55179060</v>
      </c>
      <c r="S88" s="7" t="s">
        <v>46</v>
      </c>
    </row>
    <row r="89" spans="1:19" ht="15" customHeight="1" x14ac:dyDescent="0.25">
      <c r="A89" s="5" t="s">
        <v>625</v>
      </c>
      <c r="B89" s="5" t="s">
        <v>102</v>
      </c>
      <c r="C89" s="6">
        <v>21887770</v>
      </c>
      <c r="D89" s="7">
        <v>0</v>
      </c>
      <c r="E89" s="7">
        <v>0</v>
      </c>
      <c r="F89" s="7">
        <v>0</v>
      </c>
      <c r="G89" s="7">
        <v>0</v>
      </c>
      <c r="H89" s="7">
        <v>21887770</v>
      </c>
      <c r="I89" s="7">
        <v>0</v>
      </c>
      <c r="J89" s="7">
        <v>0</v>
      </c>
      <c r="K89" s="7">
        <v>2497535</v>
      </c>
      <c r="L89" s="7">
        <v>0</v>
      </c>
      <c r="M89" s="7">
        <v>2497535</v>
      </c>
      <c r="N89" s="7">
        <v>0</v>
      </c>
      <c r="O89" s="101">
        <v>2497535</v>
      </c>
      <c r="P89" s="7">
        <v>-1179544</v>
      </c>
      <c r="Q89" s="7">
        <v>3677079</v>
      </c>
      <c r="R89" s="7">
        <v>19390235</v>
      </c>
      <c r="S89" s="7" t="s">
        <v>46</v>
      </c>
    </row>
    <row r="90" spans="1:19" ht="15" customHeight="1" x14ac:dyDescent="0.25">
      <c r="A90" s="5" t="s">
        <v>626</v>
      </c>
      <c r="B90" s="5" t="s">
        <v>108</v>
      </c>
      <c r="C90" s="6">
        <v>2856354</v>
      </c>
      <c r="D90" s="7">
        <v>0</v>
      </c>
      <c r="E90" s="7">
        <v>0</v>
      </c>
      <c r="F90" s="7">
        <v>0</v>
      </c>
      <c r="G90" s="7">
        <v>0</v>
      </c>
      <c r="H90" s="7">
        <v>2856354</v>
      </c>
      <c r="I90" s="7">
        <v>0</v>
      </c>
      <c r="J90" s="7">
        <v>0</v>
      </c>
      <c r="K90" s="7">
        <v>324532</v>
      </c>
      <c r="L90" s="7">
        <v>0</v>
      </c>
      <c r="M90" s="7">
        <v>324532</v>
      </c>
      <c r="N90" s="7">
        <v>0</v>
      </c>
      <c r="O90" s="101">
        <v>324532</v>
      </c>
      <c r="P90" s="7">
        <v>-153929</v>
      </c>
      <c r="Q90" s="7">
        <v>478461</v>
      </c>
      <c r="R90" s="7">
        <v>2531822</v>
      </c>
      <c r="S90" s="7" t="s">
        <v>46</v>
      </c>
    </row>
    <row r="91" spans="1:19" ht="15" customHeight="1" x14ac:dyDescent="0.25">
      <c r="A91" s="5" t="s">
        <v>627</v>
      </c>
      <c r="B91" s="5" t="s">
        <v>114</v>
      </c>
      <c r="C91" s="6">
        <v>27675587</v>
      </c>
      <c r="D91" s="7">
        <v>0</v>
      </c>
      <c r="E91" s="7">
        <v>0</v>
      </c>
      <c r="F91" s="7">
        <v>0</v>
      </c>
      <c r="G91" s="7">
        <v>0</v>
      </c>
      <c r="H91" s="7">
        <v>27675587</v>
      </c>
      <c r="I91" s="7">
        <v>0</v>
      </c>
      <c r="J91" s="7">
        <v>0</v>
      </c>
      <c r="K91" s="7">
        <v>0</v>
      </c>
      <c r="L91" s="7">
        <v>-4229323</v>
      </c>
      <c r="M91" s="7">
        <v>4229323</v>
      </c>
      <c r="N91" s="7">
        <v>0</v>
      </c>
      <c r="O91" s="101">
        <v>4229323</v>
      </c>
      <c r="P91" s="7">
        <v>0</v>
      </c>
      <c r="Q91" s="7">
        <v>4229323</v>
      </c>
      <c r="R91" s="7">
        <v>27675587</v>
      </c>
      <c r="S91" s="7" t="s">
        <v>27</v>
      </c>
    </row>
    <row r="92" spans="1:19" ht="15" customHeight="1" x14ac:dyDescent="0.25">
      <c r="A92" s="5" t="s">
        <v>628</v>
      </c>
      <c r="B92" s="5" t="s">
        <v>70</v>
      </c>
      <c r="C92" s="6">
        <v>27675587</v>
      </c>
      <c r="D92" s="7">
        <v>0</v>
      </c>
      <c r="E92" s="7">
        <v>0</v>
      </c>
      <c r="F92" s="7">
        <v>0</v>
      </c>
      <c r="G92" s="7">
        <v>0</v>
      </c>
      <c r="H92" s="7">
        <v>27675587</v>
      </c>
      <c r="I92" s="7">
        <v>0</v>
      </c>
      <c r="J92" s="7">
        <v>0</v>
      </c>
      <c r="K92" s="7">
        <v>0</v>
      </c>
      <c r="L92" s="7">
        <v>-4229323</v>
      </c>
      <c r="M92" s="7">
        <v>4229323</v>
      </c>
      <c r="N92" s="7">
        <v>0</v>
      </c>
      <c r="O92" s="101">
        <v>4229323</v>
      </c>
      <c r="P92" s="7">
        <v>0</v>
      </c>
      <c r="Q92" s="7">
        <v>4229323</v>
      </c>
      <c r="R92" s="7">
        <v>27675587</v>
      </c>
      <c r="S92" s="7" t="s">
        <v>27</v>
      </c>
    </row>
    <row r="93" spans="1:19" ht="15" customHeight="1" x14ac:dyDescent="0.25">
      <c r="A93" s="5" t="s">
        <v>629</v>
      </c>
      <c r="B93" s="5" t="s">
        <v>117</v>
      </c>
      <c r="C93" s="6">
        <v>24635619</v>
      </c>
      <c r="D93" s="7">
        <v>0</v>
      </c>
      <c r="E93" s="7">
        <v>0</v>
      </c>
      <c r="F93" s="7">
        <v>0</v>
      </c>
      <c r="G93" s="7">
        <v>0</v>
      </c>
      <c r="H93" s="7">
        <v>24635619</v>
      </c>
      <c r="I93" s="7">
        <v>0</v>
      </c>
      <c r="J93" s="7">
        <v>0</v>
      </c>
      <c r="K93" s="7">
        <v>0</v>
      </c>
      <c r="L93" s="7">
        <v>-3819585</v>
      </c>
      <c r="M93" s="7">
        <v>3819585</v>
      </c>
      <c r="N93" s="7">
        <v>0</v>
      </c>
      <c r="O93" s="101">
        <v>3819585</v>
      </c>
      <c r="P93" s="7">
        <v>0</v>
      </c>
      <c r="Q93" s="7">
        <v>3819585</v>
      </c>
      <c r="R93" s="7">
        <v>24635619</v>
      </c>
      <c r="S93" s="7" t="s">
        <v>46</v>
      </c>
    </row>
    <row r="94" spans="1:19" ht="15" customHeight="1" x14ac:dyDescent="0.25">
      <c r="A94" s="5" t="s">
        <v>630</v>
      </c>
      <c r="B94" s="5" t="s">
        <v>123</v>
      </c>
      <c r="C94" s="6">
        <v>3039968</v>
      </c>
      <c r="D94" s="7">
        <v>0</v>
      </c>
      <c r="E94" s="7">
        <v>0</v>
      </c>
      <c r="F94" s="7">
        <v>0</v>
      </c>
      <c r="G94" s="7">
        <v>0</v>
      </c>
      <c r="H94" s="7">
        <v>3039968</v>
      </c>
      <c r="I94" s="7">
        <v>0</v>
      </c>
      <c r="J94" s="7">
        <v>0</v>
      </c>
      <c r="K94" s="7">
        <v>0</v>
      </c>
      <c r="L94" s="7">
        <v>-409738</v>
      </c>
      <c r="M94" s="7">
        <v>409738</v>
      </c>
      <c r="N94" s="7">
        <v>0</v>
      </c>
      <c r="O94" s="101">
        <v>409738</v>
      </c>
      <c r="P94" s="7">
        <v>0</v>
      </c>
      <c r="Q94" s="7">
        <v>409738</v>
      </c>
      <c r="R94" s="7">
        <v>3039968</v>
      </c>
      <c r="S94" s="7" t="s">
        <v>46</v>
      </c>
    </row>
    <row r="95" spans="1:19" ht="15" customHeight="1" x14ac:dyDescent="0.25">
      <c r="A95" s="5" t="s">
        <v>631</v>
      </c>
      <c r="B95" s="5" t="s">
        <v>632</v>
      </c>
      <c r="C95" s="6">
        <v>7742634.6900000004</v>
      </c>
      <c r="D95" s="7">
        <v>0</v>
      </c>
      <c r="E95" s="7">
        <v>0</v>
      </c>
      <c r="F95" s="7">
        <v>0</v>
      </c>
      <c r="G95" s="7">
        <v>0</v>
      </c>
      <c r="H95" s="7">
        <v>7742634.6900000004</v>
      </c>
      <c r="I95" s="7">
        <v>0</v>
      </c>
      <c r="J95" s="7">
        <v>0</v>
      </c>
      <c r="K95" s="7">
        <v>460000</v>
      </c>
      <c r="L95" s="7">
        <v>0</v>
      </c>
      <c r="M95" s="7">
        <v>460000</v>
      </c>
      <c r="N95" s="7">
        <v>0</v>
      </c>
      <c r="O95" s="101">
        <v>460000</v>
      </c>
      <c r="P95" s="7">
        <v>0</v>
      </c>
      <c r="Q95" s="7">
        <v>460000</v>
      </c>
      <c r="R95" s="7">
        <v>7282634.6900000004</v>
      </c>
      <c r="S95" s="7" t="s">
        <v>27</v>
      </c>
    </row>
    <row r="96" spans="1:19" ht="15" customHeight="1" x14ac:dyDescent="0.25">
      <c r="A96" s="5" t="s">
        <v>633</v>
      </c>
      <c r="B96" s="5" t="s">
        <v>35</v>
      </c>
      <c r="C96" s="6">
        <v>7742634.6900000004</v>
      </c>
      <c r="D96" s="7">
        <v>0</v>
      </c>
      <c r="E96" s="7">
        <v>0</v>
      </c>
      <c r="F96" s="7">
        <v>0</v>
      </c>
      <c r="G96" s="7">
        <v>0</v>
      </c>
      <c r="H96" s="7">
        <v>7742634.6900000004</v>
      </c>
      <c r="I96" s="7">
        <v>0</v>
      </c>
      <c r="J96" s="7">
        <v>0</v>
      </c>
      <c r="K96" s="7">
        <v>460000</v>
      </c>
      <c r="L96" s="7">
        <v>0</v>
      </c>
      <c r="M96" s="7">
        <v>460000</v>
      </c>
      <c r="N96" s="7">
        <v>0</v>
      </c>
      <c r="O96" s="101">
        <v>460000</v>
      </c>
      <c r="P96" s="7">
        <v>0</v>
      </c>
      <c r="Q96" s="7">
        <v>460000</v>
      </c>
      <c r="R96" s="7">
        <v>7282634.6900000004</v>
      </c>
      <c r="S96" s="7" t="s">
        <v>27</v>
      </c>
    </row>
    <row r="97" spans="1:19" ht="15" customHeight="1" x14ac:dyDescent="0.25">
      <c r="A97" s="5" t="s">
        <v>634</v>
      </c>
      <c r="B97" s="5" t="s">
        <v>37</v>
      </c>
      <c r="C97" s="6">
        <v>7742634.6900000004</v>
      </c>
      <c r="D97" s="7">
        <v>0</v>
      </c>
      <c r="E97" s="7">
        <v>0</v>
      </c>
      <c r="F97" s="7">
        <v>0</v>
      </c>
      <c r="G97" s="7">
        <v>0</v>
      </c>
      <c r="H97" s="7">
        <v>7742634.6900000004</v>
      </c>
      <c r="I97" s="7">
        <v>0</v>
      </c>
      <c r="J97" s="7">
        <v>0</v>
      </c>
      <c r="K97" s="7">
        <v>460000</v>
      </c>
      <c r="L97" s="7">
        <v>0</v>
      </c>
      <c r="M97" s="7">
        <v>460000</v>
      </c>
      <c r="N97" s="7">
        <v>0</v>
      </c>
      <c r="O97" s="101">
        <v>460000</v>
      </c>
      <c r="P97" s="7">
        <v>0</v>
      </c>
      <c r="Q97" s="7">
        <v>460000</v>
      </c>
      <c r="R97" s="7">
        <v>7282634.6900000004</v>
      </c>
      <c r="S97" s="7" t="s">
        <v>27</v>
      </c>
    </row>
    <row r="98" spans="1:19" ht="15" customHeight="1" x14ac:dyDescent="0.25">
      <c r="A98" s="5" t="s">
        <v>635</v>
      </c>
      <c r="B98" s="5" t="s">
        <v>493</v>
      </c>
      <c r="C98" s="6">
        <v>7742634.6900000004</v>
      </c>
      <c r="D98" s="7">
        <v>0</v>
      </c>
      <c r="E98" s="7">
        <v>0</v>
      </c>
      <c r="F98" s="7">
        <v>0</v>
      </c>
      <c r="G98" s="7">
        <v>0</v>
      </c>
      <c r="H98" s="7">
        <v>7742634.6900000004</v>
      </c>
      <c r="I98" s="7">
        <v>0</v>
      </c>
      <c r="J98" s="7">
        <v>0</v>
      </c>
      <c r="K98" s="7">
        <v>460000</v>
      </c>
      <c r="L98" s="7">
        <v>0</v>
      </c>
      <c r="M98" s="7">
        <v>460000</v>
      </c>
      <c r="N98" s="7">
        <v>0</v>
      </c>
      <c r="O98" s="101">
        <v>460000</v>
      </c>
      <c r="P98" s="7">
        <v>0</v>
      </c>
      <c r="Q98" s="7">
        <v>460000</v>
      </c>
      <c r="R98" s="7">
        <v>7282634.6900000004</v>
      </c>
      <c r="S98" s="7" t="s">
        <v>27</v>
      </c>
    </row>
    <row r="99" spans="1:19" ht="15" customHeight="1" x14ac:dyDescent="0.25">
      <c r="A99" s="10" t="s">
        <v>636</v>
      </c>
      <c r="B99" s="5" t="s">
        <v>495</v>
      </c>
      <c r="C99" s="6">
        <v>7742634.6900000004</v>
      </c>
      <c r="D99" s="7">
        <v>0</v>
      </c>
      <c r="E99" s="7">
        <v>0</v>
      </c>
      <c r="F99" s="7">
        <v>0</v>
      </c>
      <c r="G99" s="7">
        <v>0</v>
      </c>
      <c r="H99" s="7">
        <v>7742634.6900000004</v>
      </c>
      <c r="I99" s="7">
        <v>0</v>
      </c>
      <c r="J99" s="7">
        <v>0</v>
      </c>
      <c r="K99" s="7">
        <v>460000</v>
      </c>
      <c r="L99" s="7">
        <v>0</v>
      </c>
      <c r="M99" s="7">
        <v>460000</v>
      </c>
      <c r="N99" s="7">
        <v>0</v>
      </c>
      <c r="O99" s="12">
        <v>460000</v>
      </c>
      <c r="P99" s="7">
        <v>0</v>
      </c>
      <c r="Q99" s="7">
        <v>460000</v>
      </c>
      <c r="R99" s="7">
        <v>7282634.6900000004</v>
      </c>
      <c r="S99" s="7" t="s">
        <v>46</v>
      </c>
    </row>
    <row r="100" spans="1:19" ht="15" customHeight="1" x14ac:dyDescent="0.25">
      <c r="A100" s="5" t="s">
        <v>637</v>
      </c>
      <c r="B100" s="5" t="s">
        <v>638</v>
      </c>
      <c r="C100" s="6">
        <v>7733301208.3299999</v>
      </c>
      <c r="D100" s="7">
        <v>4961522970</v>
      </c>
      <c r="E100" s="7">
        <v>0</v>
      </c>
      <c r="F100" s="7">
        <v>1145122969</v>
      </c>
      <c r="G100" s="7">
        <v>1145122969</v>
      </c>
      <c r="H100" s="7">
        <v>12694824178.33</v>
      </c>
      <c r="I100" s="7">
        <v>0</v>
      </c>
      <c r="J100" s="7">
        <v>0</v>
      </c>
      <c r="K100" s="7">
        <v>4909893270.5129995</v>
      </c>
      <c r="L100" s="7">
        <v>2994932542.7600002</v>
      </c>
      <c r="M100" s="7">
        <v>1914960727.753</v>
      </c>
      <c r="N100" s="7">
        <v>924025598.54999995</v>
      </c>
      <c r="O100" s="101">
        <v>990935129.20299995</v>
      </c>
      <c r="P100" s="7">
        <v>-206434845.24000001</v>
      </c>
      <c r="Q100" s="7">
        <v>1197369974.4430001</v>
      </c>
      <c r="R100" s="7">
        <v>7784930907.8170004</v>
      </c>
      <c r="S100" s="7" t="s">
        <v>27</v>
      </c>
    </row>
    <row r="101" spans="1:19" ht="15" customHeight="1" x14ac:dyDescent="0.25">
      <c r="A101" s="5" t="s">
        <v>639</v>
      </c>
      <c r="B101" s="5" t="s">
        <v>183</v>
      </c>
      <c r="C101" s="6">
        <v>1730157504.6300001</v>
      </c>
      <c r="D101" s="7">
        <v>0</v>
      </c>
      <c r="E101" s="7">
        <v>0</v>
      </c>
      <c r="F101" s="7">
        <v>25000000</v>
      </c>
      <c r="G101" s="7">
        <v>25000000</v>
      </c>
      <c r="H101" s="7">
        <v>1730157504.6300001</v>
      </c>
      <c r="I101" s="7">
        <v>0</v>
      </c>
      <c r="J101" s="7">
        <v>0</v>
      </c>
      <c r="K101" s="7">
        <v>313352613.06999999</v>
      </c>
      <c r="L101" s="7">
        <v>0</v>
      </c>
      <c r="M101" s="7">
        <v>313352613.06999999</v>
      </c>
      <c r="N101" s="7">
        <v>51912510.030000001</v>
      </c>
      <c r="O101" s="101">
        <v>261440103.03999999</v>
      </c>
      <c r="P101" s="7">
        <v>-56321798.82</v>
      </c>
      <c r="Q101" s="7">
        <v>317761901.86000001</v>
      </c>
      <c r="R101" s="7">
        <v>1416804891.5599999</v>
      </c>
      <c r="S101" s="7" t="s">
        <v>27</v>
      </c>
    </row>
    <row r="102" spans="1:19" ht="15" customHeight="1" x14ac:dyDescent="0.25">
      <c r="A102" s="5" t="s">
        <v>640</v>
      </c>
      <c r="B102" s="5" t="s">
        <v>185</v>
      </c>
      <c r="C102" s="6">
        <v>1330972120</v>
      </c>
      <c r="D102" s="7">
        <v>0</v>
      </c>
      <c r="E102" s="7">
        <v>0</v>
      </c>
      <c r="F102" s="7">
        <v>0</v>
      </c>
      <c r="G102" s="7">
        <v>0</v>
      </c>
      <c r="H102" s="7">
        <v>1330972120</v>
      </c>
      <c r="I102" s="7">
        <v>0</v>
      </c>
      <c r="J102" s="7">
        <v>0</v>
      </c>
      <c r="K102" s="7">
        <v>267689954.03</v>
      </c>
      <c r="L102" s="7">
        <v>0</v>
      </c>
      <c r="M102" s="7">
        <v>267689954.03</v>
      </c>
      <c r="N102" s="7">
        <v>67297393.430000007</v>
      </c>
      <c r="O102" s="101">
        <v>200392560.59999999</v>
      </c>
      <c r="P102" s="7">
        <v>-30223352.120000001</v>
      </c>
      <c r="Q102" s="7">
        <v>230615912.72</v>
      </c>
      <c r="R102" s="7">
        <v>1063282165.97</v>
      </c>
      <c r="S102" s="7" t="s">
        <v>27</v>
      </c>
    </row>
    <row r="103" spans="1:19" ht="15" customHeight="1" x14ac:dyDescent="0.25">
      <c r="A103" s="5" t="s">
        <v>641</v>
      </c>
      <c r="B103" s="5" t="s">
        <v>187</v>
      </c>
      <c r="C103" s="6">
        <v>738275316</v>
      </c>
      <c r="D103" s="7">
        <v>0</v>
      </c>
      <c r="E103" s="7">
        <v>0</v>
      </c>
      <c r="F103" s="7">
        <v>0</v>
      </c>
      <c r="G103" s="7">
        <v>0</v>
      </c>
      <c r="H103" s="7">
        <v>738275316</v>
      </c>
      <c r="I103" s="7">
        <v>0</v>
      </c>
      <c r="J103" s="7">
        <v>0</v>
      </c>
      <c r="K103" s="7">
        <v>190979244.87</v>
      </c>
      <c r="L103" s="7">
        <v>0</v>
      </c>
      <c r="M103" s="7">
        <v>190979244.87</v>
      </c>
      <c r="N103" s="7">
        <v>53571196.140000001</v>
      </c>
      <c r="O103" s="101">
        <v>137408048.72999999</v>
      </c>
      <c r="P103" s="7">
        <v>-14541395.289999999</v>
      </c>
      <c r="Q103" s="7">
        <v>151949444.02000001</v>
      </c>
      <c r="R103" s="7">
        <v>547296071.13</v>
      </c>
      <c r="S103" s="7" t="s">
        <v>46</v>
      </c>
    </row>
    <row r="104" spans="1:19" ht="15" customHeight="1" x14ac:dyDescent="0.25">
      <c r="A104" s="5" t="s">
        <v>642</v>
      </c>
      <c r="B104" s="5" t="s">
        <v>191</v>
      </c>
      <c r="C104" s="6">
        <v>587882095</v>
      </c>
      <c r="D104" s="7">
        <v>0</v>
      </c>
      <c r="E104" s="7">
        <v>0</v>
      </c>
      <c r="F104" s="7">
        <v>0</v>
      </c>
      <c r="G104" s="7">
        <v>0</v>
      </c>
      <c r="H104" s="7">
        <v>587882095</v>
      </c>
      <c r="I104" s="7">
        <v>0</v>
      </c>
      <c r="J104" s="7">
        <v>0</v>
      </c>
      <c r="K104" s="7">
        <v>76710709.159999996</v>
      </c>
      <c r="L104" s="7">
        <v>0</v>
      </c>
      <c r="M104" s="7">
        <v>76710709.159999996</v>
      </c>
      <c r="N104" s="7">
        <v>13726197.289999999</v>
      </c>
      <c r="O104" s="101">
        <v>62984511.869999997</v>
      </c>
      <c r="P104" s="7">
        <v>-15681956.83</v>
      </c>
      <c r="Q104" s="7">
        <v>78666468.700000003</v>
      </c>
      <c r="R104" s="7">
        <v>511171385.83999997</v>
      </c>
      <c r="S104" s="7" t="s">
        <v>46</v>
      </c>
    </row>
    <row r="105" spans="1:19" ht="15" customHeight="1" x14ac:dyDescent="0.25">
      <c r="A105" s="5" t="s">
        <v>643</v>
      </c>
      <c r="B105" s="5" t="s">
        <v>644</v>
      </c>
      <c r="C105" s="6">
        <v>4111709</v>
      </c>
      <c r="D105" s="7">
        <v>0</v>
      </c>
      <c r="E105" s="7">
        <v>0</v>
      </c>
      <c r="F105" s="7">
        <v>0</v>
      </c>
      <c r="G105" s="7">
        <v>0</v>
      </c>
      <c r="H105" s="7">
        <v>4111709</v>
      </c>
      <c r="I105" s="7">
        <v>0</v>
      </c>
      <c r="J105" s="7">
        <v>0</v>
      </c>
      <c r="K105" s="7">
        <v>0</v>
      </c>
      <c r="L105" s="7">
        <v>0</v>
      </c>
      <c r="M105" s="7">
        <v>0</v>
      </c>
      <c r="N105" s="7">
        <v>0</v>
      </c>
      <c r="O105" s="101">
        <v>0</v>
      </c>
      <c r="P105" s="7">
        <v>0</v>
      </c>
      <c r="Q105" s="7">
        <v>0</v>
      </c>
      <c r="R105" s="7">
        <v>4111709</v>
      </c>
      <c r="S105" s="7" t="s">
        <v>46</v>
      </c>
    </row>
    <row r="106" spans="1:19" ht="15" customHeight="1" x14ac:dyDescent="0.25">
      <c r="A106" s="5" t="s">
        <v>645</v>
      </c>
      <c r="B106" s="5" t="s">
        <v>646</v>
      </c>
      <c r="C106" s="6">
        <v>703000</v>
      </c>
      <c r="D106" s="7">
        <v>0</v>
      </c>
      <c r="E106" s="7">
        <v>0</v>
      </c>
      <c r="F106" s="7">
        <v>0</v>
      </c>
      <c r="G106" s="7">
        <v>0</v>
      </c>
      <c r="H106" s="7">
        <v>703000</v>
      </c>
      <c r="I106" s="7">
        <v>0</v>
      </c>
      <c r="J106" s="7">
        <v>0</v>
      </c>
      <c r="K106" s="7">
        <v>0</v>
      </c>
      <c r="L106" s="7">
        <v>0</v>
      </c>
      <c r="M106" s="7">
        <v>0</v>
      </c>
      <c r="N106" s="7">
        <v>0</v>
      </c>
      <c r="O106" s="101">
        <v>0</v>
      </c>
      <c r="P106" s="7">
        <v>0</v>
      </c>
      <c r="Q106" s="7">
        <v>0</v>
      </c>
      <c r="R106" s="7">
        <v>703000</v>
      </c>
      <c r="S106" s="7" t="s">
        <v>46</v>
      </c>
    </row>
    <row r="107" spans="1:19" ht="15" customHeight="1" x14ac:dyDescent="0.25">
      <c r="A107" s="5" t="s">
        <v>647</v>
      </c>
      <c r="B107" s="5" t="s">
        <v>199</v>
      </c>
      <c r="C107" s="6">
        <v>198873384.63</v>
      </c>
      <c r="D107" s="7">
        <v>0</v>
      </c>
      <c r="E107" s="7">
        <v>0</v>
      </c>
      <c r="F107" s="7">
        <v>25000000</v>
      </c>
      <c r="G107" s="7">
        <v>25000000</v>
      </c>
      <c r="H107" s="7">
        <v>198873384.63</v>
      </c>
      <c r="I107" s="7">
        <v>0</v>
      </c>
      <c r="J107" s="7">
        <v>0</v>
      </c>
      <c r="K107" s="7">
        <v>20648143.34</v>
      </c>
      <c r="L107" s="7">
        <v>0</v>
      </c>
      <c r="M107" s="7">
        <v>20648143.34</v>
      </c>
      <c r="N107" s="7">
        <v>-7388062.5899999999</v>
      </c>
      <c r="O107" s="101">
        <v>28036205.93</v>
      </c>
      <c r="P107" s="7">
        <v>-14130385.5</v>
      </c>
      <c r="Q107" s="7">
        <v>42166591.43</v>
      </c>
      <c r="R107" s="7">
        <v>178225241.28999999</v>
      </c>
      <c r="S107" s="7" t="s">
        <v>27</v>
      </c>
    </row>
    <row r="108" spans="1:19" ht="15" customHeight="1" x14ac:dyDescent="0.25">
      <c r="A108" s="5" t="s">
        <v>648</v>
      </c>
      <c r="B108" s="5" t="s">
        <v>201</v>
      </c>
      <c r="C108" s="6">
        <v>30184412</v>
      </c>
      <c r="D108" s="7">
        <v>0</v>
      </c>
      <c r="E108" s="7">
        <v>0</v>
      </c>
      <c r="F108" s="7">
        <v>15000000</v>
      </c>
      <c r="G108" s="7">
        <v>0</v>
      </c>
      <c r="H108" s="7">
        <v>45184412</v>
      </c>
      <c r="I108" s="7">
        <v>0</v>
      </c>
      <c r="J108" s="7">
        <v>0</v>
      </c>
      <c r="K108" s="7">
        <v>5054369.76</v>
      </c>
      <c r="L108" s="7">
        <v>0</v>
      </c>
      <c r="M108" s="7">
        <v>5054369.76</v>
      </c>
      <c r="N108" s="7">
        <v>0</v>
      </c>
      <c r="O108" s="101">
        <v>5054369.76</v>
      </c>
      <c r="P108" s="7">
        <v>-7597478.9900000002</v>
      </c>
      <c r="Q108" s="7">
        <v>12651848.75</v>
      </c>
      <c r="R108" s="7">
        <v>40130042.240000002</v>
      </c>
      <c r="S108" s="7" t="s">
        <v>46</v>
      </c>
    </row>
    <row r="109" spans="1:19" ht="15" customHeight="1" x14ac:dyDescent="0.25">
      <c r="A109" s="5" t="s">
        <v>649</v>
      </c>
      <c r="B109" s="5" t="s">
        <v>205</v>
      </c>
      <c r="C109" s="6">
        <v>23531807</v>
      </c>
      <c r="D109" s="7">
        <v>0</v>
      </c>
      <c r="E109" s="7">
        <v>0</v>
      </c>
      <c r="F109" s="7">
        <v>10000000</v>
      </c>
      <c r="G109" s="7">
        <v>0</v>
      </c>
      <c r="H109" s="7">
        <v>33531807</v>
      </c>
      <c r="I109" s="7">
        <v>0</v>
      </c>
      <c r="J109" s="7">
        <v>0</v>
      </c>
      <c r="K109" s="7">
        <v>2544504.21</v>
      </c>
      <c r="L109" s="7">
        <v>0</v>
      </c>
      <c r="M109" s="7">
        <v>2544504.21</v>
      </c>
      <c r="N109" s="7">
        <v>0</v>
      </c>
      <c r="O109" s="101">
        <v>2544504.21</v>
      </c>
      <c r="P109" s="7">
        <v>-7300640.2400000002</v>
      </c>
      <c r="Q109" s="7">
        <v>9845144.4499999993</v>
      </c>
      <c r="R109" s="7">
        <v>30987302.789999999</v>
      </c>
      <c r="S109" s="7" t="s">
        <v>46</v>
      </c>
    </row>
    <row r="110" spans="1:19" ht="15" customHeight="1" x14ac:dyDescent="0.25">
      <c r="A110" s="5" t="s">
        <v>650</v>
      </c>
      <c r="B110" s="5" t="s">
        <v>209</v>
      </c>
      <c r="C110" s="6">
        <v>60262704</v>
      </c>
      <c r="D110" s="7">
        <v>0</v>
      </c>
      <c r="E110" s="7">
        <v>0</v>
      </c>
      <c r="F110" s="7">
        <v>0</v>
      </c>
      <c r="G110" s="7">
        <v>15000000</v>
      </c>
      <c r="H110" s="7">
        <v>45262704</v>
      </c>
      <c r="I110" s="7">
        <v>0</v>
      </c>
      <c r="J110" s="7">
        <v>0</v>
      </c>
      <c r="K110" s="7">
        <v>6237763.8499999996</v>
      </c>
      <c r="L110" s="7">
        <v>0</v>
      </c>
      <c r="M110" s="7">
        <v>6237763.8499999996</v>
      </c>
      <c r="N110" s="7">
        <v>-4695824</v>
      </c>
      <c r="O110" s="101">
        <v>10933587.85</v>
      </c>
      <c r="P110" s="7">
        <v>817958.88</v>
      </c>
      <c r="Q110" s="7">
        <v>10115628.970000001</v>
      </c>
      <c r="R110" s="7">
        <v>39024940.149999999</v>
      </c>
      <c r="S110" s="7" t="s">
        <v>46</v>
      </c>
    </row>
    <row r="111" spans="1:19" ht="15" customHeight="1" x14ac:dyDescent="0.25">
      <c r="A111" s="5" t="s">
        <v>651</v>
      </c>
      <c r="B111" s="5" t="s">
        <v>213</v>
      </c>
      <c r="C111" s="6">
        <v>31865830</v>
      </c>
      <c r="D111" s="7">
        <v>0</v>
      </c>
      <c r="E111" s="7">
        <v>0</v>
      </c>
      <c r="F111" s="7">
        <v>0</v>
      </c>
      <c r="G111" s="7">
        <v>10000000</v>
      </c>
      <c r="H111" s="7">
        <v>21865830</v>
      </c>
      <c r="I111" s="7">
        <v>0</v>
      </c>
      <c r="J111" s="7">
        <v>0</v>
      </c>
      <c r="K111" s="7">
        <v>3430100.52</v>
      </c>
      <c r="L111" s="7">
        <v>0</v>
      </c>
      <c r="M111" s="7">
        <v>3430100.52</v>
      </c>
      <c r="N111" s="7">
        <v>-2692238.59</v>
      </c>
      <c r="O111" s="101">
        <v>6122339.1100000003</v>
      </c>
      <c r="P111" s="7">
        <v>1171774.8500000001</v>
      </c>
      <c r="Q111" s="7">
        <v>4950564.26</v>
      </c>
      <c r="R111" s="7">
        <v>18435729.48</v>
      </c>
      <c r="S111" s="7" t="s">
        <v>46</v>
      </c>
    </row>
    <row r="112" spans="1:19" ht="15" customHeight="1" x14ac:dyDescent="0.25">
      <c r="A112" s="10" t="s">
        <v>652</v>
      </c>
      <c r="B112" s="10" t="s">
        <v>225</v>
      </c>
      <c r="C112" s="11">
        <v>15166890</v>
      </c>
      <c r="D112" s="7">
        <v>0</v>
      </c>
      <c r="E112" s="7">
        <v>0</v>
      </c>
      <c r="F112" s="7">
        <v>0</v>
      </c>
      <c r="G112" s="7">
        <v>0</v>
      </c>
      <c r="H112" s="7">
        <v>15166890</v>
      </c>
      <c r="I112" s="7">
        <v>0</v>
      </c>
      <c r="J112" s="7">
        <v>0</v>
      </c>
      <c r="K112" s="7">
        <v>2249146</v>
      </c>
      <c r="L112" s="7">
        <v>0</v>
      </c>
      <c r="M112" s="7">
        <v>2249146</v>
      </c>
      <c r="N112" s="7">
        <v>0</v>
      </c>
      <c r="O112" s="12">
        <v>2249146</v>
      </c>
      <c r="P112" s="7">
        <v>-1036000</v>
      </c>
      <c r="Q112" s="7">
        <v>3285146</v>
      </c>
      <c r="R112" s="7">
        <v>12917744</v>
      </c>
      <c r="S112" s="7" t="s">
        <v>46</v>
      </c>
    </row>
    <row r="113" spans="1:19" ht="15" customHeight="1" x14ac:dyDescent="0.25">
      <c r="A113" s="10" t="s">
        <v>653</v>
      </c>
      <c r="B113" s="10" t="s">
        <v>229</v>
      </c>
      <c r="C113" s="11">
        <v>9899663</v>
      </c>
      <c r="D113" s="7">
        <v>0</v>
      </c>
      <c r="E113" s="7">
        <v>0</v>
      </c>
      <c r="F113" s="7">
        <v>0</v>
      </c>
      <c r="G113" s="7">
        <v>0</v>
      </c>
      <c r="H113" s="7">
        <v>9899663</v>
      </c>
      <c r="I113" s="7">
        <v>0</v>
      </c>
      <c r="J113" s="7">
        <v>0</v>
      </c>
      <c r="K113" s="7">
        <v>1132259</v>
      </c>
      <c r="L113" s="7">
        <v>0</v>
      </c>
      <c r="M113" s="7">
        <v>1132259</v>
      </c>
      <c r="N113" s="7">
        <v>0</v>
      </c>
      <c r="O113" s="12">
        <v>1132259</v>
      </c>
      <c r="P113" s="7">
        <v>-186000</v>
      </c>
      <c r="Q113" s="7">
        <v>1318259</v>
      </c>
      <c r="R113" s="7">
        <v>8767404</v>
      </c>
      <c r="S113" s="7" t="s">
        <v>46</v>
      </c>
    </row>
    <row r="114" spans="1:19" ht="15" customHeight="1" x14ac:dyDescent="0.25">
      <c r="A114" s="5" t="s">
        <v>654</v>
      </c>
      <c r="B114" s="5" t="s">
        <v>655</v>
      </c>
      <c r="C114" s="6">
        <v>17588040.699999999</v>
      </c>
      <c r="D114" s="7">
        <v>0</v>
      </c>
      <c r="E114" s="7">
        <v>0</v>
      </c>
      <c r="F114" s="7">
        <v>0</v>
      </c>
      <c r="G114" s="7">
        <v>0</v>
      </c>
      <c r="H114" s="7">
        <v>17588040.699999999</v>
      </c>
      <c r="I114" s="7">
        <v>0</v>
      </c>
      <c r="J114" s="7">
        <v>0</v>
      </c>
      <c r="K114" s="7">
        <v>0</v>
      </c>
      <c r="L114" s="7">
        <v>0</v>
      </c>
      <c r="M114" s="7">
        <v>0</v>
      </c>
      <c r="N114" s="7">
        <v>0</v>
      </c>
      <c r="O114" s="101">
        <v>0</v>
      </c>
      <c r="P114" s="7">
        <v>0</v>
      </c>
      <c r="Q114" s="7">
        <v>0</v>
      </c>
      <c r="R114" s="7">
        <v>17588040.699999999</v>
      </c>
      <c r="S114" s="7" t="s">
        <v>46</v>
      </c>
    </row>
    <row r="115" spans="1:19" ht="15" customHeight="1" x14ac:dyDescent="0.25">
      <c r="A115" s="5" t="s">
        <v>656</v>
      </c>
      <c r="B115" s="5" t="s">
        <v>657</v>
      </c>
      <c r="C115" s="6">
        <v>10374037.93</v>
      </c>
      <c r="D115" s="7">
        <v>0</v>
      </c>
      <c r="E115" s="7">
        <v>0</v>
      </c>
      <c r="F115" s="7">
        <v>0</v>
      </c>
      <c r="G115" s="7">
        <v>0</v>
      </c>
      <c r="H115" s="7">
        <v>10374037.93</v>
      </c>
      <c r="I115" s="7">
        <v>0</v>
      </c>
      <c r="J115" s="7">
        <v>0</v>
      </c>
      <c r="K115" s="7">
        <v>0</v>
      </c>
      <c r="L115" s="7">
        <v>0</v>
      </c>
      <c r="M115" s="7">
        <v>0</v>
      </c>
      <c r="N115" s="7">
        <v>0</v>
      </c>
      <c r="O115" s="101">
        <v>0</v>
      </c>
      <c r="P115" s="7">
        <v>0</v>
      </c>
      <c r="Q115" s="7">
        <v>0</v>
      </c>
      <c r="R115" s="7">
        <v>10374037.93</v>
      </c>
      <c r="S115" s="7" t="s">
        <v>46</v>
      </c>
    </row>
    <row r="116" spans="1:19" ht="15" customHeight="1" x14ac:dyDescent="0.25">
      <c r="A116" s="5" t="s">
        <v>658</v>
      </c>
      <c r="B116" s="5" t="s">
        <v>659</v>
      </c>
      <c r="C116" s="6">
        <v>200312000</v>
      </c>
      <c r="D116" s="7">
        <v>0</v>
      </c>
      <c r="E116" s="7">
        <v>0</v>
      </c>
      <c r="F116" s="7">
        <v>0</v>
      </c>
      <c r="G116" s="7">
        <v>0</v>
      </c>
      <c r="H116" s="7">
        <v>200312000</v>
      </c>
      <c r="I116" s="7">
        <v>0</v>
      </c>
      <c r="J116" s="7">
        <v>0</v>
      </c>
      <c r="K116" s="7">
        <v>25014515.699999999</v>
      </c>
      <c r="L116" s="7">
        <v>0</v>
      </c>
      <c r="M116" s="7">
        <v>25014515.699999999</v>
      </c>
      <c r="N116" s="7">
        <v>-7996820.8099999996</v>
      </c>
      <c r="O116" s="101">
        <v>33011336.510000002</v>
      </c>
      <c r="P116" s="7">
        <v>-11968061.199999999</v>
      </c>
      <c r="Q116" s="7">
        <v>44979397.710000001</v>
      </c>
      <c r="R116" s="7">
        <v>175297484.30000001</v>
      </c>
      <c r="S116" s="7" t="s">
        <v>27</v>
      </c>
    </row>
    <row r="117" spans="1:19" ht="15" customHeight="1" x14ac:dyDescent="0.25">
      <c r="A117" s="5" t="s">
        <v>660</v>
      </c>
      <c r="B117" s="5" t="s">
        <v>217</v>
      </c>
      <c r="C117" s="6">
        <v>100000000</v>
      </c>
      <c r="D117" s="7">
        <v>0</v>
      </c>
      <c r="E117" s="7">
        <v>0</v>
      </c>
      <c r="F117" s="7">
        <v>0</v>
      </c>
      <c r="G117" s="7">
        <v>0</v>
      </c>
      <c r="H117" s="7">
        <v>100000000</v>
      </c>
      <c r="I117" s="7">
        <v>0</v>
      </c>
      <c r="J117" s="7">
        <v>0</v>
      </c>
      <c r="K117" s="7">
        <v>14545198.380000001</v>
      </c>
      <c r="L117" s="7">
        <v>0</v>
      </c>
      <c r="M117" s="7">
        <v>14545198.380000001</v>
      </c>
      <c r="N117" s="7">
        <v>-4468745.96</v>
      </c>
      <c r="O117" s="101">
        <v>19013944.34</v>
      </c>
      <c r="P117" s="7">
        <v>1202895.45</v>
      </c>
      <c r="Q117" s="7">
        <v>17811048.890000001</v>
      </c>
      <c r="R117" s="7">
        <v>85454801.620000005</v>
      </c>
      <c r="S117" s="7" t="s">
        <v>46</v>
      </c>
    </row>
    <row r="118" spans="1:19" ht="15" customHeight="1" x14ac:dyDescent="0.25">
      <c r="A118" s="5" t="s">
        <v>661</v>
      </c>
      <c r="B118" s="5" t="s">
        <v>221</v>
      </c>
      <c r="C118" s="6">
        <v>100000000</v>
      </c>
      <c r="D118" s="7">
        <v>0</v>
      </c>
      <c r="E118" s="7">
        <v>0</v>
      </c>
      <c r="F118" s="7">
        <v>0</v>
      </c>
      <c r="G118" s="7">
        <v>0</v>
      </c>
      <c r="H118" s="7">
        <v>100000000</v>
      </c>
      <c r="I118" s="7">
        <v>0</v>
      </c>
      <c r="J118" s="7">
        <v>0</v>
      </c>
      <c r="K118" s="7">
        <v>10469317.32</v>
      </c>
      <c r="L118" s="7">
        <v>0</v>
      </c>
      <c r="M118" s="7">
        <v>10469317.32</v>
      </c>
      <c r="N118" s="7">
        <v>-3528074.85</v>
      </c>
      <c r="O118" s="101">
        <v>13997392.17</v>
      </c>
      <c r="P118" s="7">
        <v>-13170956.65</v>
      </c>
      <c r="Q118" s="7">
        <v>27168348.82</v>
      </c>
      <c r="R118" s="7">
        <v>89530682.680000007</v>
      </c>
      <c r="S118" s="7" t="s">
        <v>46</v>
      </c>
    </row>
    <row r="119" spans="1:19" ht="15" customHeight="1" x14ac:dyDescent="0.25">
      <c r="A119" s="5" t="s">
        <v>662</v>
      </c>
      <c r="B119" s="5" t="s">
        <v>663</v>
      </c>
      <c r="C119" s="6">
        <v>312000</v>
      </c>
      <c r="D119" s="7">
        <v>0</v>
      </c>
      <c r="E119" s="7">
        <v>0</v>
      </c>
      <c r="F119" s="7">
        <v>0</v>
      </c>
      <c r="G119" s="7">
        <v>0</v>
      </c>
      <c r="H119" s="7">
        <v>312000</v>
      </c>
      <c r="I119" s="7">
        <v>0</v>
      </c>
      <c r="J119" s="7">
        <v>0</v>
      </c>
      <c r="K119" s="7">
        <v>0</v>
      </c>
      <c r="L119" s="7">
        <v>0</v>
      </c>
      <c r="M119" s="7">
        <v>0</v>
      </c>
      <c r="N119" s="7">
        <v>0</v>
      </c>
      <c r="O119" s="101">
        <v>0</v>
      </c>
      <c r="P119" s="7">
        <v>0</v>
      </c>
      <c r="Q119" s="7">
        <v>0</v>
      </c>
      <c r="R119" s="7">
        <v>312000</v>
      </c>
      <c r="S119" s="7" t="s">
        <v>46</v>
      </c>
    </row>
    <row r="120" spans="1:19" ht="15" customHeight="1" x14ac:dyDescent="0.25">
      <c r="A120" s="5" t="s">
        <v>664</v>
      </c>
      <c r="B120" s="5" t="s">
        <v>329</v>
      </c>
      <c r="C120" s="6">
        <v>6003143703.6999998</v>
      </c>
      <c r="D120" s="7">
        <v>4961522970</v>
      </c>
      <c r="E120" s="7">
        <v>0</v>
      </c>
      <c r="F120" s="7">
        <v>1120122969</v>
      </c>
      <c r="G120" s="7">
        <v>1120122969</v>
      </c>
      <c r="H120" s="7">
        <v>10964666673.700001</v>
      </c>
      <c r="I120" s="7">
        <v>0</v>
      </c>
      <c r="J120" s="7">
        <v>0</v>
      </c>
      <c r="K120" s="7">
        <v>4596540657.4429998</v>
      </c>
      <c r="L120" s="7">
        <v>2994932542.7600002</v>
      </c>
      <c r="M120" s="7">
        <v>1601608114.6830001</v>
      </c>
      <c r="N120" s="7">
        <v>872113088.51999998</v>
      </c>
      <c r="O120" s="101">
        <v>729495026.16299999</v>
      </c>
      <c r="P120" s="7">
        <v>-150113046.41999999</v>
      </c>
      <c r="Q120" s="7">
        <v>879608072.58299994</v>
      </c>
      <c r="R120" s="7">
        <v>6368126016.257</v>
      </c>
      <c r="S120" s="7" t="s">
        <v>27</v>
      </c>
    </row>
    <row r="121" spans="1:19" ht="15" customHeight="1" x14ac:dyDescent="0.25">
      <c r="A121" s="5" t="s">
        <v>665</v>
      </c>
      <c r="B121" s="5" t="s">
        <v>331</v>
      </c>
      <c r="C121" s="6">
        <v>5018726701.9300003</v>
      </c>
      <c r="D121" s="7">
        <v>4961522970</v>
      </c>
      <c r="E121" s="7">
        <v>0</v>
      </c>
      <c r="F121" s="7">
        <v>1029451231</v>
      </c>
      <c r="G121" s="7">
        <v>1079451231</v>
      </c>
      <c r="H121" s="7">
        <v>9930249671.9300003</v>
      </c>
      <c r="I121" s="7">
        <v>0</v>
      </c>
      <c r="J121" s="7">
        <v>0</v>
      </c>
      <c r="K121" s="7">
        <v>4365621676.9399996</v>
      </c>
      <c r="L121" s="7">
        <v>2998369027.3000002</v>
      </c>
      <c r="M121" s="7">
        <v>1367252649.6400001</v>
      </c>
      <c r="N121" s="7">
        <v>848800718.91999996</v>
      </c>
      <c r="O121" s="101">
        <v>518451930.72000003</v>
      </c>
      <c r="P121" s="7">
        <v>-147906425.27000001</v>
      </c>
      <c r="Q121" s="7">
        <v>666358355.99000001</v>
      </c>
      <c r="R121" s="7">
        <v>5564627994.9899998</v>
      </c>
      <c r="S121" s="7" t="s">
        <v>27</v>
      </c>
    </row>
    <row r="122" spans="1:19" ht="15" customHeight="1" x14ac:dyDescent="0.25">
      <c r="A122" s="5" t="s">
        <v>666</v>
      </c>
      <c r="B122" s="5" t="s">
        <v>333</v>
      </c>
      <c r="C122" s="6">
        <v>840000</v>
      </c>
      <c r="D122" s="7">
        <v>0</v>
      </c>
      <c r="E122" s="7">
        <v>0</v>
      </c>
      <c r="F122" s="7">
        <v>0</v>
      </c>
      <c r="G122" s="7">
        <v>0</v>
      </c>
      <c r="H122" s="7">
        <v>840000</v>
      </c>
      <c r="I122" s="7">
        <v>0</v>
      </c>
      <c r="J122" s="7">
        <v>0</v>
      </c>
      <c r="K122" s="7">
        <v>0</v>
      </c>
      <c r="L122" s="7">
        <v>0</v>
      </c>
      <c r="M122" s="7">
        <v>0</v>
      </c>
      <c r="N122" s="7">
        <v>0</v>
      </c>
      <c r="O122" s="101">
        <v>0</v>
      </c>
      <c r="P122" s="7">
        <v>0</v>
      </c>
      <c r="Q122" s="7">
        <v>0</v>
      </c>
      <c r="R122" s="7">
        <v>840000</v>
      </c>
      <c r="S122" s="7" t="s">
        <v>46</v>
      </c>
    </row>
    <row r="123" spans="1:19" ht="15" customHeight="1" x14ac:dyDescent="0.25">
      <c r="A123" s="5" t="s">
        <v>667</v>
      </c>
      <c r="B123" s="5" t="s">
        <v>337</v>
      </c>
      <c r="C123" s="6">
        <v>3220278.18</v>
      </c>
      <c r="D123" s="7">
        <v>0</v>
      </c>
      <c r="E123" s="7">
        <v>0</v>
      </c>
      <c r="F123" s="7">
        <v>0</v>
      </c>
      <c r="G123" s="7">
        <v>0</v>
      </c>
      <c r="H123" s="7">
        <v>3220278.18</v>
      </c>
      <c r="I123" s="7">
        <v>0</v>
      </c>
      <c r="J123" s="7">
        <v>0</v>
      </c>
      <c r="K123" s="7">
        <v>0</v>
      </c>
      <c r="L123" s="7">
        <v>0</v>
      </c>
      <c r="M123" s="7">
        <v>0</v>
      </c>
      <c r="N123" s="7">
        <v>0</v>
      </c>
      <c r="O123" s="101">
        <v>0</v>
      </c>
      <c r="P123" s="7">
        <v>0</v>
      </c>
      <c r="Q123" s="7">
        <v>0</v>
      </c>
      <c r="R123" s="7">
        <v>3220278.18</v>
      </c>
      <c r="S123" s="7" t="s">
        <v>46</v>
      </c>
    </row>
    <row r="124" spans="1:19" ht="15" customHeight="1" x14ac:dyDescent="0.25">
      <c r="A124" s="10" t="s">
        <v>668</v>
      </c>
      <c r="B124" s="10" t="s">
        <v>341</v>
      </c>
      <c r="C124" s="6">
        <v>58661639</v>
      </c>
      <c r="D124" s="7">
        <v>0</v>
      </c>
      <c r="E124" s="7">
        <v>0</v>
      </c>
      <c r="F124" s="7">
        <v>0</v>
      </c>
      <c r="G124" s="7">
        <v>0</v>
      </c>
      <c r="H124" s="7">
        <v>58661639</v>
      </c>
      <c r="I124" s="7">
        <v>0</v>
      </c>
      <c r="J124" s="7">
        <v>0</v>
      </c>
      <c r="K124" s="7">
        <v>0</v>
      </c>
      <c r="L124" s="7">
        <v>0</v>
      </c>
      <c r="M124" s="7">
        <v>0</v>
      </c>
      <c r="N124" s="7">
        <v>-14263640</v>
      </c>
      <c r="O124" s="12">
        <v>14263640</v>
      </c>
      <c r="P124" s="7">
        <v>3032520</v>
      </c>
      <c r="Q124" s="7">
        <v>11231120</v>
      </c>
      <c r="R124" s="7">
        <v>58661639</v>
      </c>
      <c r="S124" s="7" t="s">
        <v>46</v>
      </c>
    </row>
    <row r="125" spans="1:19" ht="15" customHeight="1" x14ac:dyDescent="0.25">
      <c r="A125" s="10" t="s">
        <v>669</v>
      </c>
      <c r="B125" s="10" t="s">
        <v>345</v>
      </c>
      <c r="C125" s="6">
        <v>56062500</v>
      </c>
      <c r="D125" s="7">
        <v>0</v>
      </c>
      <c r="E125" s="7">
        <v>0</v>
      </c>
      <c r="F125" s="7">
        <v>0</v>
      </c>
      <c r="G125" s="7">
        <v>0</v>
      </c>
      <c r="H125" s="7">
        <v>56062500</v>
      </c>
      <c r="I125" s="7">
        <v>0</v>
      </c>
      <c r="J125" s="7">
        <v>0</v>
      </c>
      <c r="K125" s="7">
        <v>0</v>
      </c>
      <c r="L125" s="7">
        <v>0</v>
      </c>
      <c r="M125" s="7">
        <v>0</v>
      </c>
      <c r="N125" s="7">
        <v>-1151880</v>
      </c>
      <c r="O125" s="12">
        <v>1151880</v>
      </c>
      <c r="P125" s="7">
        <v>-2372600</v>
      </c>
      <c r="Q125" s="7">
        <v>3524480</v>
      </c>
      <c r="R125" s="7">
        <v>56062500</v>
      </c>
      <c r="S125" s="7" t="s">
        <v>46</v>
      </c>
    </row>
    <row r="126" spans="1:19" ht="15" customHeight="1" x14ac:dyDescent="0.25">
      <c r="A126" s="10" t="s">
        <v>670</v>
      </c>
      <c r="B126" s="10" t="s">
        <v>349</v>
      </c>
      <c r="C126" s="6">
        <v>46222260</v>
      </c>
      <c r="D126" s="7">
        <v>0</v>
      </c>
      <c r="E126" s="7">
        <v>0</v>
      </c>
      <c r="F126" s="7">
        <v>0</v>
      </c>
      <c r="G126" s="7">
        <v>0</v>
      </c>
      <c r="H126" s="7">
        <v>46222260</v>
      </c>
      <c r="I126" s="7">
        <v>0</v>
      </c>
      <c r="J126" s="7">
        <v>0</v>
      </c>
      <c r="K126" s="7">
        <v>0</v>
      </c>
      <c r="L126" s="7">
        <v>0</v>
      </c>
      <c r="M126" s="7">
        <v>0</v>
      </c>
      <c r="N126" s="7">
        <v>-6639310</v>
      </c>
      <c r="O126" s="12">
        <v>6639310</v>
      </c>
      <c r="P126" s="7">
        <v>-1825140</v>
      </c>
      <c r="Q126" s="7">
        <v>8464450</v>
      </c>
      <c r="R126" s="7">
        <v>46222260</v>
      </c>
      <c r="S126" s="7" t="s">
        <v>46</v>
      </c>
    </row>
    <row r="127" spans="1:19" ht="15" customHeight="1" x14ac:dyDescent="0.25">
      <c r="A127" s="5" t="s">
        <v>671</v>
      </c>
      <c r="B127" s="5" t="s">
        <v>353</v>
      </c>
      <c r="C127" s="6">
        <v>1218000</v>
      </c>
      <c r="D127" s="7">
        <v>0</v>
      </c>
      <c r="E127" s="7">
        <v>0</v>
      </c>
      <c r="F127" s="7">
        <v>0</v>
      </c>
      <c r="G127" s="7">
        <v>0</v>
      </c>
      <c r="H127" s="7">
        <v>1218000</v>
      </c>
      <c r="I127" s="7">
        <v>0</v>
      </c>
      <c r="J127" s="7">
        <v>0</v>
      </c>
      <c r="K127" s="7">
        <v>0</v>
      </c>
      <c r="L127" s="7">
        <v>0</v>
      </c>
      <c r="M127" s="7">
        <v>0</v>
      </c>
      <c r="N127" s="7">
        <v>0</v>
      </c>
      <c r="O127" s="101">
        <v>0</v>
      </c>
      <c r="P127" s="7">
        <v>0</v>
      </c>
      <c r="Q127" s="7">
        <v>0</v>
      </c>
      <c r="R127" s="7">
        <v>1218000</v>
      </c>
      <c r="S127" s="7" t="s">
        <v>46</v>
      </c>
    </row>
    <row r="128" spans="1:19" ht="15" customHeight="1" x14ac:dyDescent="0.25">
      <c r="A128" s="10" t="s">
        <v>672</v>
      </c>
      <c r="B128" s="10" t="s">
        <v>357</v>
      </c>
      <c r="C128" s="6">
        <v>48629558.740000002</v>
      </c>
      <c r="D128" s="7">
        <v>0</v>
      </c>
      <c r="E128" s="7">
        <v>0</v>
      </c>
      <c r="F128" s="7">
        <v>0</v>
      </c>
      <c r="G128" s="7">
        <v>0</v>
      </c>
      <c r="H128" s="7">
        <v>48629558.740000002</v>
      </c>
      <c r="I128" s="7">
        <v>0</v>
      </c>
      <c r="J128" s="7">
        <v>0</v>
      </c>
      <c r="K128" s="7">
        <v>0</v>
      </c>
      <c r="L128" s="7">
        <v>0</v>
      </c>
      <c r="M128" s="7">
        <v>0</v>
      </c>
      <c r="N128" s="7">
        <v>-11539470</v>
      </c>
      <c r="O128" s="12">
        <v>11539470</v>
      </c>
      <c r="P128" s="7">
        <v>0</v>
      </c>
      <c r="Q128" s="7">
        <v>11539470</v>
      </c>
      <c r="R128" s="7">
        <v>48629558.740000002</v>
      </c>
      <c r="S128" s="7" t="s">
        <v>46</v>
      </c>
    </row>
    <row r="129" spans="1:19" ht="15" customHeight="1" x14ac:dyDescent="0.25">
      <c r="A129" s="10" t="s">
        <v>673</v>
      </c>
      <c r="B129" s="10" t="s">
        <v>361</v>
      </c>
      <c r="C129" s="6">
        <v>31302140</v>
      </c>
      <c r="D129" s="7">
        <v>0</v>
      </c>
      <c r="E129" s="7">
        <v>0</v>
      </c>
      <c r="F129" s="7">
        <v>0</v>
      </c>
      <c r="G129" s="7">
        <v>0</v>
      </c>
      <c r="H129" s="7">
        <v>31302140</v>
      </c>
      <c r="I129" s="7">
        <v>0</v>
      </c>
      <c r="J129" s="7">
        <v>0</v>
      </c>
      <c r="K129" s="7">
        <v>0</v>
      </c>
      <c r="L129" s="7">
        <v>0</v>
      </c>
      <c r="M129" s="7">
        <v>0</v>
      </c>
      <c r="N129" s="7">
        <v>-9971280</v>
      </c>
      <c r="O129" s="12">
        <v>9971280</v>
      </c>
      <c r="P129" s="7">
        <v>2367020</v>
      </c>
      <c r="Q129" s="7">
        <v>7604260</v>
      </c>
      <c r="R129" s="7">
        <v>31302140</v>
      </c>
      <c r="S129" s="7" t="s">
        <v>46</v>
      </c>
    </row>
    <row r="130" spans="1:19" ht="15" customHeight="1" x14ac:dyDescent="0.25">
      <c r="A130" s="5" t="s">
        <v>674</v>
      </c>
      <c r="B130" s="5" t="s">
        <v>365</v>
      </c>
      <c r="C130" s="6">
        <v>2696847.09</v>
      </c>
      <c r="D130" s="7">
        <v>0</v>
      </c>
      <c r="E130" s="7">
        <v>0</v>
      </c>
      <c r="F130" s="7">
        <v>0</v>
      </c>
      <c r="G130" s="7">
        <v>0</v>
      </c>
      <c r="H130" s="7">
        <v>2696847.09</v>
      </c>
      <c r="I130" s="7">
        <v>0</v>
      </c>
      <c r="J130" s="7">
        <v>0</v>
      </c>
      <c r="K130" s="7">
        <v>0</v>
      </c>
      <c r="L130" s="7">
        <v>0</v>
      </c>
      <c r="M130" s="7">
        <v>0</v>
      </c>
      <c r="N130" s="7">
        <v>0</v>
      </c>
      <c r="O130" s="101">
        <v>0</v>
      </c>
      <c r="P130" s="7">
        <v>0</v>
      </c>
      <c r="Q130" s="7">
        <v>0</v>
      </c>
      <c r="R130" s="7">
        <v>2696847.09</v>
      </c>
      <c r="S130" s="7" t="s">
        <v>46</v>
      </c>
    </row>
    <row r="131" spans="1:19" ht="15" customHeight="1" x14ac:dyDescent="0.25">
      <c r="A131" s="5" t="s">
        <v>675</v>
      </c>
      <c r="B131" s="5" t="s">
        <v>369</v>
      </c>
      <c r="C131" s="6">
        <v>561805.43999999994</v>
      </c>
      <c r="D131" s="7">
        <v>0</v>
      </c>
      <c r="E131" s="7">
        <v>0</v>
      </c>
      <c r="F131" s="7">
        <v>0</v>
      </c>
      <c r="G131" s="7">
        <v>0</v>
      </c>
      <c r="H131" s="7">
        <v>561805.43999999994</v>
      </c>
      <c r="I131" s="7">
        <v>0</v>
      </c>
      <c r="J131" s="7">
        <v>0</v>
      </c>
      <c r="K131" s="7">
        <v>0</v>
      </c>
      <c r="L131" s="7">
        <v>0</v>
      </c>
      <c r="M131" s="7">
        <v>0</v>
      </c>
      <c r="N131" s="7">
        <v>0</v>
      </c>
      <c r="O131" s="101">
        <v>0</v>
      </c>
      <c r="P131" s="7">
        <v>0</v>
      </c>
      <c r="Q131" s="7">
        <v>0</v>
      </c>
      <c r="R131" s="7">
        <v>561805.43999999994</v>
      </c>
      <c r="S131" s="7" t="s">
        <v>46</v>
      </c>
    </row>
    <row r="132" spans="1:19" ht="15" customHeight="1" x14ac:dyDescent="0.25">
      <c r="A132" s="5" t="s">
        <v>676</v>
      </c>
      <c r="B132" s="5" t="s">
        <v>373</v>
      </c>
      <c r="C132" s="6">
        <v>2061733.59</v>
      </c>
      <c r="D132" s="7">
        <v>0</v>
      </c>
      <c r="E132" s="7">
        <v>0</v>
      </c>
      <c r="F132" s="7">
        <v>0</v>
      </c>
      <c r="G132" s="7">
        <v>0</v>
      </c>
      <c r="H132" s="7">
        <v>2061733.59</v>
      </c>
      <c r="I132" s="7">
        <v>0</v>
      </c>
      <c r="J132" s="7">
        <v>0</v>
      </c>
      <c r="K132" s="7">
        <v>0</v>
      </c>
      <c r="L132" s="7">
        <v>0</v>
      </c>
      <c r="M132" s="7">
        <v>0</v>
      </c>
      <c r="N132" s="7">
        <v>0</v>
      </c>
      <c r="O132" s="101">
        <v>0</v>
      </c>
      <c r="P132" s="7">
        <v>0</v>
      </c>
      <c r="Q132" s="7">
        <v>0</v>
      </c>
      <c r="R132" s="7">
        <v>2061733.59</v>
      </c>
      <c r="S132" s="7" t="s">
        <v>46</v>
      </c>
    </row>
    <row r="133" spans="1:19" ht="15" customHeight="1" x14ac:dyDescent="0.25">
      <c r="A133" s="5" t="s">
        <v>677</v>
      </c>
      <c r="B133" s="5" t="s">
        <v>377</v>
      </c>
      <c r="C133" s="6">
        <v>2314446.25</v>
      </c>
      <c r="D133" s="7">
        <v>0</v>
      </c>
      <c r="E133" s="7">
        <v>0</v>
      </c>
      <c r="F133" s="7">
        <v>0</v>
      </c>
      <c r="G133" s="7">
        <v>0</v>
      </c>
      <c r="H133" s="7">
        <v>2314446.25</v>
      </c>
      <c r="I133" s="7">
        <v>0</v>
      </c>
      <c r="J133" s="7">
        <v>0</v>
      </c>
      <c r="K133" s="7">
        <v>0</v>
      </c>
      <c r="L133" s="7">
        <v>0</v>
      </c>
      <c r="M133" s="7">
        <v>0</v>
      </c>
      <c r="N133" s="7">
        <v>0</v>
      </c>
      <c r="O133" s="101">
        <v>0</v>
      </c>
      <c r="P133" s="7">
        <v>0</v>
      </c>
      <c r="Q133" s="7">
        <v>0</v>
      </c>
      <c r="R133" s="7">
        <v>2314446.25</v>
      </c>
      <c r="S133" s="7" t="s">
        <v>46</v>
      </c>
    </row>
    <row r="134" spans="1:19" ht="15" customHeight="1" x14ac:dyDescent="0.25">
      <c r="A134" s="5" t="s">
        <v>678</v>
      </c>
      <c r="B134" s="5" t="s">
        <v>381</v>
      </c>
      <c r="C134" s="6">
        <v>14452194.539999999</v>
      </c>
      <c r="D134" s="7">
        <v>0</v>
      </c>
      <c r="E134" s="7">
        <v>0</v>
      </c>
      <c r="F134" s="7">
        <v>0</v>
      </c>
      <c r="G134" s="7">
        <v>0</v>
      </c>
      <c r="H134" s="7">
        <v>14452194.539999999</v>
      </c>
      <c r="I134" s="7">
        <v>0</v>
      </c>
      <c r="J134" s="7">
        <v>0</v>
      </c>
      <c r="K134" s="7">
        <v>0</v>
      </c>
      <c r="L134" s="7">
        <v>0</v>
      </c>
      <c r="M134" s="7">
        <v>0</v>
      </c>
      <c r="N134" s="7">
        <v>-2362600</v>
      </c>
      <c r="O134" s="101">
        <v>2362600</v>
      </c>
      <c r="P134" s="7">
        <v>764600</v>
      </c>
      <c r="Q134" s="7">
        <v>1598000</v>
      </c>
      <c r="R134" s="7">
        <v>14452194.539999999</v>
      </c>
      <c r="S134" s="7" t="s">
        <v>46</v>
      </c>
    </row>
    <row r="135" spans="1:19" ht="15" customHeight="1" x14ac:dyDescent="0.25">
      <c r="A135" s="5" t="s">
        <v>679</v>
      </c>
      <c r="B135" s="5" t="s">
        <v>385</v>
      </c>
      <c r="C135" s="6">
        <v>7863833.8799999999</v>
      </c>
      <c r="D135" s="7">
        <v>0</v>
      </c>
      <c r="E135" s="7">
        <v>0</v>
      </c>
      <c r="F135" s="7">
        <v>0</v>
      </c>
      <c r="G135" s="7">
        <v>0</v>
      </c>
      <c r="H135" s="7">
        <v>7863833.8799999999</v>
      </c>
      <c r="I135" s="7">
        <v>0</v>
      </c>
      <c r="J135" s="7">
        <v>0</v>
      </c>
      <c r="K135" s="7">
        <v>0</v>
      </c>
      <c r="L135" s="7">
        <v>0</v>
      </c>
      <c r="M135" s="7">
        <v>0</v>
      </c>
      <c r="N135" s="7">
        <v>-3323000</v>
      </c>
      <c r="O135" s="101">
        <v>3323000</v>
      </c>
      <c r="P135" s="7">
        <v>1737000</v>
      </c>
      <c r="Q135" s="7">
        <v>1586000</v>
      </c>
      <c r="R135" s="7">
        <v>7863833.8799999999</v>
      </c>
      <c r="S135" s="7" t="s">
        <v>46</v>
      </c>
    </row>
    <row r="136" spans="1:19" ht="15" customHeight="1" x14ac:dyDescent="0.25">
      <c r="A136" s="5" t="s">
        <v>680</v>
      </c>
      <c r="B136" s="5" t="s">
        <v>681</v>
      </c>
      <c r="C136" s="6">
        <v>126114067.34999999</v>
      </c>
      <c r="D136" s="7">
        <v>0</v>
      </c>
      <c r="E136" s="7">
        <v>0</v>
      </c>
      <c r="F136" s="7">
        <v>0</v>
      </c>
      <c r="G136" s="7">
        <v>119417515.34999999</v>
      </c>
      <c r="H136" s="7">
        <v>6696552</v>
      </c>
      <c r="I136" s="7">
        <v>0</v>
      </c>
      <c r="J136" s="7">
        <v>0</v>
      </c>
      <c r="K136" s="7">
        <v>-119417515.34999999</v>
      </c>
      <c r="L136" s="7">
        <v>-119417515.34999999</v>
      </c>
      <c r="M136" s="7">
        <v>0</v>
      </c>
      <c r="N136" s="7">
        <v>0</v>
      </c>
      <c r="O136" s="101">
        <v>0</v>
      </c>
      <c r="P136" s="7">
        <v>0</v>
      </c>
      <c r="Q136" s="7">
        <v>0</v>
      </c>
      <c r="R136" s="7">
        <v>126114067.34999999</v>
      </c>
      <c r="S136" s="7" t="s">
        <v>46</v>
      </c>
    </row>
    <row r="137" spans="1:19" ht="15" customHeight="1" x14ac:dyDescent="0.25">
      <c r="A137" s="5" t="s">
        <v>682</v>
      </c>
      <c r="B137" s="5" t="s">
        <v>683</v>
      </c>
      <c r="C137" s="6">
        <v>173676939</v>
      </c>
      <c r="D137" s="7">
        <v>0</v>
      </c>
      <c r="E137" s="7">
        <v>0</v>
      </c>
      <c r="F137" s="7">
        <v>0</v>
      </c>
      <c r="G137" s="7">
        <v>246146182</v>
      </c>
      <c r="H137" s="7">
        <v>-72469243</v>
      </c>
      <c r="I137" s="7">
        <v>0</v>
      </c>
      <c r="J137" s="7">
        <v>0</v>
      </c>
      <c r="K137" s="7">
        <v>-246186142</v>
      </c>
      <c r="L137" s="7">
        <v>-246634642</v>
      </c>
      <c r="M137" s="7">
        <v>448500</v>
      </c>
      <c r="N137" s="7">
        <v>0</v>
      </c>
      <c r="O137" s="101">
        <v>448500</v>
      </c>
      <c r="P137" s="7">
        <v>-18654947</v>
      </c>
      <c r="Q137" s="7">
        <v>19103447</v>
      </c>
      <c r="R137" s="7">
        <v>173716899</v>
      </c>
      <c r="S137" s="7" t="s">
        <v>46</v>
      </c>
    </row>
    <row r="138" spans="1:19" ht="15" customHeight="1" x14ac:dyDescent="0.25">
      <c r="A138" s="5" t="s">
        <v>684</v>
      </c>
      <c r="B138" s="5" t="s">
        <v>685</v>
      </c>
      <c r="C138" s="6">
        <v>199737555</v>
      </c>
      <c r="D138" s="7">
        <v>0</v>
      </c>
      <c r="E138" s="7">
        <v>0</v>
      </c>
      <c r="F138" s="7">
        <v>0</v>
      </c>
      <c r="G138" s="7">
        <v>108249933</v>
      </c>
      <c r="H138" s="7">
        <v>91487622</v>
      </c>
      <c r="I138" s="7">
        <v>0</v>
      </c>
      <c r="J138" s="7">
        <v>0</v>
      </c>
      <c r="K138" s="7">
        <v>-108249933</v>
      </c>
      <c r="L138" s="7">
        <v>-108249933</v>
      </c>
      <c r="M138" s="7">
        <v>0</v>
      </c>
      <c r="N138" s="7">
        <v>0</v>
      </c>
      <c r="O138" s="101">
        <v>0</v>
      </c>
      <c r="P138" s="7">
        <v>-5800000</v>
      </c>
      <c r="Q138" s="7">
        <v>5800000</v>
      </c>
      <c r="R138" s="7">
        <v>199737555</v>
      </c>
      <c r="S138" s="7" t="s">
        <v>46</v>
      </c>
    </row>
    <row r="139" spans="1:19" ht="15" customHeight="1" x14ac:dyDescent="0.25">
      <c r="A139" s="5" t="s">
        <v>686</v>
      </c>
      <c r="B139" s="5" t="s">
        <v>687</v>
      </c>
      <c r="C139" s="6">
        <v>67396374</v>
      </c>
      <c r="D139" s="7">
        <v>0</v>
      </c>
      <c r="E139" s="7">
        <v>0</v>
      </c>
      <c r="F139" s="7">
        <v>0</v>
      </c>
      <c r="G139" s="7">
        <v>0</v>
      </c>
      <c r="H139" s="7">
        <v>67396374</v>
      </c>
      <c r="I139" s="7">
        <v>0</v>
      </c>
      <c r="J139" s="7">
        <v>0</v>
      </c>
      <c r="K139" s="7">
        <v>0</v>
      </c>
      <c r="L139" s="7">
        <v>-1820000</v>
      </c>
      <c r="M139" s="7">
        <v>1820000</v>
      </c>
      <c r="N139" s="7">
        <v>0</v>
      </c>
      <c r="O139" s="101">
        <v>1820000</v>
      </c>
      <c r="P139" s="7">
        <v>-1112000</v>
      </c>
      <c r="Q139" s="7">
        <v>2932000</v>
      </c>
      <c r="R139" s="7">
        <v>67396374</v>
      </c>
      <c r="S139" s="7" t="s">
        <v>46</v>
      </c>
    </row>
    <row r="140" spans="1:19" ht="15" customHeight="1" x14ac:dyDescent="0.25">
      <c r="A140" s="5" t="s">
        <v>688</v>
      </c>
      <c r="B140" s="5" t="s">
        <v>689</v>
      </c>
      <c r="C140" s="6">
        <v>79605427</v>
      </c>
      <c r="D140" s="7">
        <v>0</v>
      </c>
      <c r="E140" s="7">
        <v>0</v>
      </c>
      <c r="F140" s="7">
        <v>0</v>
      </c>
      <c r="G140" s="7">
        <v>0</v>
      </c>
      <c r="H140" s="7">
        <v>79605427</v>
      </c>
      <c r="I140" s="7">
        <v>0</v>
      </c>
      <c r="J140" s="7">
        <v>0</v>
      </c>
      <c r="K140" s="7">
        <v>-95330427</v>
      </c>
      <c r="L140" s="7">
        <v>-95330427</v>
      </c>
      <c r="M140" s="7">
        <v>0</v>
      </c>
      <c r="N140" s="7">
        <v>0</v>
      </c>
      <c r="O140" s="101">
        <v>0</v>
      </c>
      <c r="P140" s="7">
        <v>-2137500</v>
      </c>
      <c r="Q140" s="7">
        <v>2137500</v>
      </c>
      <c r="R140" s="7">
        <v>174935854</v>
      </c>
      <c r="S140" s="7" t="s">
        <v>46</v>
      </c>
    </row>
    <row r="141" spans="1:19" ht="15" customHeight="1" x14ac:dyDescent="0.25">
      <c r="A141" s="5" t="s">
        <v>690</v>
      </c>
      <c r="B141" s="5" t="s">
        <v>691</v>
      </c>
      <c r="C141" s="6">
        <v>149527861.38</v>
      </c>
      <c r="D141" s="7">
        <v>0</v>
      </c>
      <c r="E141" s="7">
        <v>0</v>
      </c>
      <c r="F141" s="7">
        <v>0</v>
      </c>
      <c r="G141" s="7">
        <v>0</v>
      </c>
      <c r="H141" s="7">
        <v>149527861.38</v>
      </c>
      <c r="I141" s="7">
        <v>0</v>
      </c>
      <c r="J141" s="7">
        <v>0</v>
      </c>
      <c r="K141" s="7">
        <v>-36665011.5</v>
      </c>
      <c r="L141" s="7">
        <v>-49691046.380000003</v>
      </c>
      <c r="M141" s="7">
        <v>13026034.880000001</v>
      </c>
      <c r="N141" s="7">
        <v>0</v>
      </c>
      <c r="O141" s="101">
        <v>13026034.880000001</v>
      </c>
      <c r="P141" s="7">
        <v>-16475290</v>
      </c>
      <c r="Q141" s="7">
        <v>29501324.879999999</v>
      </c>
      <c r="R141" s="7">
        <v>186192872.88</v>
      </c>
      <c r="S141" s="7" t="s">
        <v>46</v>
      </c>
    </row>
    <row r="142" spans="1:19" ht="15" customHeight="1" x14ac:dyDescent="0.25">
      <c r="A142" s="5" t="s">
        <v>692</v>
      </c>
      <c r="B142" s="5" t="s">
        <v>693</v>
      </c>
      <c r="C142" s="6">
        <v>156877275.22999999</v>
      </c>
      <c r="D142" s="7">
        <v>0</v>
      </c>
      <c r="E142" s="7">
        <v>0</v>
      </c>
      <c r="F142" s="7">
        <v>0</v>
      </c>
      <c r="G142" s="7">
        <v>136815264.21000001</v>
      </c>
      <c r="H142" s="7">
        <v>20062011.02</v>
      </c>
      <c r="I142" s="7">
        <v>0</v>
      </c>
      <c r="J142" s="7">
        <v>0</v>
      </c>
      <c r="K142" s="7">
        <v>-136815264.21000001</v>
      </c>
      <c r="L142" s="7">
        <v>-136815264.21000001</v>
      </c>
      <c r="M142" s="7">
        <v>0</v>
      </c>
      <c r="N142" s="7">
        <v>0</v>
      </c>
      <c r="O142" s="101">
        <v>0</v>
      </c>
      <c r="P142" s="7">
        <v>0</v>
      </c>
      <c r="Q142" s="7">
        <v>0</v>
      </c>
      <c r="R142" s="7">
        <v>156877275.22999999</v>
      </c>
      <c r="S142" s="7" t="s">
        <v>46</v>
      </c>
    </row>
    <row r="143" spans="1:19" ht="15" customHeight="1" x14ac:dyDescent="0.25">
      <c r="A143" s="5" t="s">
        <v>694</v>
      </c>
      <c r="B143" s="5" t="s">
        <v>695</v>
      </c>
      <c r="C143" s="6">
        <v>11010000</v>
      </c>
      <c r="D143" s="7">
        <v>0</v>
      </c>
      <c r="E143" s="7">
        <v>0</v>
      </c>
      <c r="F143" s="7">
        <v>0</v>
      </c>
      <c r="G143" s="7">
        <v>0</v>
      </c>
      <c r="H143" s="7">
        <v>11010000</v>
      </c>
      <c r="I143" s="7">
        <v>0</v>
      </c>
      <c r="J143" s="7">
        <v>0</v>
      </c>
      <c r="K143" s="7">
        <v>-10160000</v>
      </c>
      <c r="L143" s="7">
        <v>-10160000</v>
      </c>
      <c r="M143" s="7">
        <v>0</v>
      </c>
      <c r="N143" s="7">
        <v>0</v>
      </c>
      <c r="O143" s="101">
        <v>0</v>
      </c>
      <c r="P143" s="7">
        <v>0</v>
      </c>
      <c r="Q143" s="7">
        <v>0</v>
      </c>
      <c r="R143" s="7">
        <v>21170000</v>
      </c>
      <c r="S143" s="7" t="s">
        <v>46</v>
      </c>
    </row>
    <row r="144" spans="1:19" ht="15" customHeight="1" x14ac:dyDescent="0.25">
      <c r="A144" s="5" t="s">
        <v>696</v>
      </c>
      <c r="B144" s="5" t="s">
        <v>697</v>
      </c>
      <c r="C144" s="6">
        <v>162391000</v>
      </c>
      <c r="D144" s="7">
        <v>0</v>
      </c>
      <c r="E144" s="7">
        <v>0</v>
      </c>
      <c r="F144" s="7">
        <v>0</v>
      </c>
      <c r="G144" s="7">
        <v>50000000</v>
      </c>
      <c r="H144" s="7">
        <v>112391000</v>
      </c>
      <c r="I144" s="7">
        <v>0</v>
      </c>
      <c r="J144" s="7">
        <v>0</v>
      </c>
      <c r="K144" s="7">
        <v>-50000000</v>
      </c>
      <c r="L144" s="7">
        <v>-50000000</v>
      </c>
      <c r="M144" s="7">
        <v>0</v>
      </c>
      <c r="N144" s="7">
        <v>-15105000</v>
      </c>
      <c r="O144" s="101">
        <v>15105000</v>
      </c>
      <c r="P144" s="7">
        <v>-11181300</v>
      </c>
      <c r="Q144" s="7">
        <v>26286300</v>
      </c>
      <c r="R144" s="7">
        <v>162391000</v>
      </c>
      <c r="S144" s="7" t="s">
        <v>46</v>
      </c>
    </row>
    <row r="145" spans="1:19" ht="15" customHeight="1" x14ac:dyDescent="0.25">
      <c r="A145" s="5" t="s">
        <v>698</v>
      </c>
      <c r="B145" s="5" t="s">
        <v>699</v>
      </c>
      <c r="C145" s="6">
        <v>52665458.090000004</v>
      </c>
      <c r="D145" s="7">
        <v>0</v>
      </c>
      <c r="E145" s="7">
        <v>0</v>
      </c>
      <c r="F145" s="7">
        <v>0</v>
      </c>
      <c r="G145" s="7">
        <v>0</v>
      </c>
      <c r="H145" s="7">
        <v>52665458.090000004</v>
      </c>
      <c r="I145" s="7">
        <v>0</v>
      </c>
      <c r="J145" s="7">
        <v>0</v>
      </c>
      <c r="K145" s="7">
        <v>-32506027</v>
      </c>
      <c r="L145" s="7">
        <v>-32506027</v>
      </c>
      <c r="M145" s="7">
        <v>0</v>
      </c>
      <c r="N145" s="7">
        <v>0</v>
      </c>
      <c r="O145" s="101">
        <v>0</v>
      </c>
      <c r="P145" s="7">
        <v>0</v>
      </c>
      <c r="Q145" s="7">
        <v>0</v>
      </c>
      <c r="R145" s="7">
        <v>85171485.090000004</v>
      </c>
      <c r="S145" s="7" t="s">
        <v>46</v>
      </c>
    </row>
    <row r="146" spans="1:19" ht="15" customHeight="1" x14ac:dyDescent="0.25">
      <c r="A146" s="5" t="s">
        <v>700</v>
      </c>
      <c r="B146" s="5" t="s">
        <v>701</v>
      </c>
      <c r="C146" s="6">
        <v>780689634.76999998</v>
      </c>
      <c r="D146" s="7">
        <v>0</v>
      </c>
      <c r="E146" s="7">
        <v>0</v>
      </c>
      <c r="F146" s="7">
        <v>0</v>
      </c>
      <c r="G146" s="7">
        <v>0</v>
      </c>
      <c r="H146" s="7">
        <v>780689634.76999998</v>
      </c>
      <c r="I146" s="7">
        <v>0</v>
      </c>
      <c r="J146" s="7">
        <v>0</v>
      </c>
      <c r="K146" s="7">
        <v>-300000000</v>
      </c>
      <c r="L146" s="7">
        <v>-300000000</v>
      </c>
      <c r="M146" s="7">
        <v>0</v>
      </c>
      <c r="N146" s="7">
        <v>0</v>
      </c>
      <c r="O146" s="101">
        <v>0</v>
      </c>
      <c r="P146" s="7">
        <v>-31387000</v>
      </c>
      <c r="Q146" s="7">
        <v>31387000</v>
      </c>
      <c r="R146" s="7">
        <v>1080689634.77</v>
      </c>
      <c r="S146" s="7" t="s">
        <v>46</v>
      </c>
    </row>
    <row r="147" spans="1:19" ht="15" customHeight="1" x14ac:dyDescent="0.25">
      <c r="A147" s="5" t="s">
        <v>702</v>
      </c>
      <c r="B147" s="5" t="s">
        <v>703</v>
      </c>
      <c r="C147" s="6">
        <v>36020683</v>
      </c>
      <c r="D147" s="7">
        <v>0</v>
      </c>
      <c r="E147" s="7">
        <v>0</v>
      </c>
      <c r="F147" s="7">
        <v>0</v>
      </c>
      <c r="G147" s="7">
        <v>28492231</v>
      </c>
      <c r="H147" s="7">
        <v>7528452</v>
      </c>
      <c r="I147" s="7">
        <v>0</v>
      </c>
      <c r="J147" s="7">
        <v>0</v>
      </c>
      <c r="K147" s="7">
        <v>-32360683</v>
      </c>
      <c r="L147" s="7">
        <v>-32360683</v>
      </c>
      <c r="M147" s="7">
        <v>0</v>
      </c>
      <c r="N147" s="7">
        <v>0</v>
      </c>
      <c r="O147" s="101">
        <v>0</v>
      </c>
      <c r="P147" s="7">
        <v>0</v>
      </c>
      <c r="Q147" s="7">
        <v>0</v>
      </c>
      <c r="R147" s="7">
        <v>39889135</v>
      </c>
      <c r="S147" s="7" t="s">
        <v>46</v>
      </c>
    </row>
    <row r="148" spans="1:19" ht="15" customHeight="1" x14ac:dyDescent="0.25">
      <c r="A148" s="5" t="s">
        <v>704</v>
      </c>
      <c r="B148" s="5" t="s">
        <v>705</v>
      </c>
      <c r="C148" s="6">
        <v>18814732</v>
      </c>
      <c r="D148" s="7">
        <v>0</v>
      </c>
      <c r="E148" s="7">
        <v>0</v>
      </c>
      <c r="F148" s="7">
        <v>0</v>
      </c>
      <c r="G148" s="7">
        <v>0</v>
      </c>
      <c r="H148" s="7">
        <v>18814732</v>
      </c>
      <c r="I148" s="7">
        <v>0</v>
      </c>
      <c r="J148" s="7">
        <v>0</v>
      </c>
      <c r="K148" s="7">
        <v>-18814732</v>
      </c>
      <c r="L148" s="7">
        <v>-18814732</v>
      </c>
      <c r="M148" s="7">
        <v>0</v>
      </c>
      <c r="N148" s="7">
        <v>0</v>
      </c>
      <c r="O148" s="101">
        <v>0</v>
      </c>
      <c r="P148" s="7">
        <v>0</v>
      </c>
      <c r="Q148" s="7">
        <v>0</v>
      </c>
      <c r="R148" s="7">
        <v>37629464</v>
      </c>
      <c r="S148" s="7" t="s">
        <v>46</v>
      </c>
    </row>
    <row r="149" spans="1:19" ht="15" customHeight="1" x14ac:dyDescent="0.25">
      <c r="A149" s="5" t="s">
        <v>706</v>
      </c>
      <c r="B149" s="5" t="s">
        <v>707</v>
      </c>
      <c r="C149" s="6">
        <v>818424559</v>
      </c>
      <c r="D149" s="7">
        <v>0</v>
      </c>
      <c r="E149" s="7">
        <v>0</v>
      </c>
      <c r="F149" s="7">
        <v>0</v>
      </c>
      <c r="G149" s="7">
        <v>370571105.44</v>
      </c>
      <c r="H149" s="7">
        <v>447853453.56</v>
      </c>
      <c r="I149" s="7">
        <v>0</v>
      </c>
      <c r="J149" s="7">
        <v>0</v>
      </c>
      <c r="K149" s="7">
        <v>-400245505</v>
      </c>
      <c r="L149" s="7">
        <v>-400245505</v>
      </c>
      <c r="M149" s="7">
        <v>0</v>
      </c>
      <c r="N149" s="7">
        <v>0</v>
      </c>
      <c r="O149" s="101">
        <v>0</v>
      </c>
      <c r="P149" s="7">
        <v>-13682900</v>
      </c>
      <c r="Q149" s="7">
        <v>13682900</v>
      </c>
      <c r="R149" s="7">
        <v>848098958.55999994</v>
      </c>
      <c r="S149" s="7" t="s">
        <v>46</v>
      </c>
    </row>
    <row r="150" spans="1:19" ht="15" customHeight="1" x14ac:dyDescent="0.25">
      <c r="A150" s="5" t="s">
        <v>708</v>
      </c>
      <c r="B150" s="5" t="s">
        <v>709</v>
      </c>
      <c r="C150" s="6">
        <v>83566660</v>
      </c>
      <c r="D150" s="7">
        <v>0</v>
      </c>
      <c r="E150" s="7">
        <v>0</v>
      </c>
      <c r="F150" s="7">
        <v>0</v>
      </c>
      <c r="G150" s="7">
        <v>0</v>
      </c>
      <c r="H150" s="7">
        <v>83566660</v>
      </c>
      <c r="I150" s="7">
        <v>0</v>
      </c>
      <c r="J150" s="7">
        <v>0</v>
      </c>
      <c r="K150" s="7">
        <v>0</v>
      </c>
      <c r="L150" s="7">
        <v>0</v>
      </c>
      <c r="M150" s="7">
        <v>0</v>
      </c>
      <c r="N150" s="7">
        <v>0</v>
      </c>
      <c r="O150" s="101">
        <v>0</v>
      </c>
      <c r="P150" s="7">
        <v>0</v>
      </c>
      <c r="Q150" s="7">
        <v>0</v>
      </c>
      <c r="R150" s="7">
        <v>83566660</v>
      </c>
      <c r="S150" s="7" t="s">
        <v>46</v>
      </c>
    </row>
    <row r="151" spans="1:19" ht="15" customHeight="1" x14ac:dyDescent="0.25">
      <c r="A151" s="5" t="s">
        <v>710</v>
      </c>
      <c r="B151" s="5" t="s">
        <v>711</v>
      </c>
      <c r="C151" s="6">
        <v>1452958333</v>
      </c>
      <c r="D151" s="7">
        <v>0</v>
      </c>
      <c r="E151" s="7">
        <v>0</v>
      </c>
      <c r="F151" s="7">
        <v>0</v>
      </c>
      <c r="G151" s="7">
        <v>0</v>
      </c>
      <c r="H151" s="7">
        <v>1452958333</v>
      </c>
      <c r="I151" s="7">
        <v>0</v>
      </c>
      <c r="J151" s="7">
        <v>0</v>
      </c>
      <c r="K151" s="7">
        <v>0</v>
      </c>
      <c r="L151" s="7">
        <v>-247077649</v>
      </c>
      <c r="M151" s="7">
        <v>247077649</v>
      </c>
      <c r="N151" s="7">
        <v>0</v>
      </c>
      <c r="O151" s="101">
        <v>247077649</v>
      </c>
      <c r="P151" s="7">
        <v>-73399124</v>
      </c>
      <c r="Q151" s="7">
        <v>320476773</v>
      </c>
      <c r="R151" s="7">
        <v>1452958333</v>
      </c>
      <c r="S151" s="7" t="s">
        <v>46</v>
      </c>
    </row>
    <row r="152" spans="1:19" ht="15" customHeight="1" x14ac:dyDescent="0.25">
      <c r="A152" s="5" t="s">
        <v>712</v>
      </c>
      <c r="B152" s="5" t="s">
        <v>713</v>
      </c>
      <c r="C152" s="6">
        <v>45620000</v>
      </c>
      <c r="D152" s="7">
        <v>0</v>
      </c>
      <c r="E152" s="7">
        <v>0</v>
      </c>
      <c r="F152" s="7">
        <v>0</v>
      </c>
      <c r="G152" s="7">
        <v>19759000</v>
      </c>
      <c r="H152" s="7">
        <v>25861000</v>
      </c>
      <c r="I152" s="7">
        <v>0</v>
      </c>
      <c r="J152" s="7">
        <v>0</v>
      </c>
      <c r="K152" s="7">
        <v>-24365000</v>
      </c>
      <c r="L152" s="7">
        <v>-24365000</v>
      </c>
      <c r="M152" s="7">
        <v>0</v>
      </c>
      <c r="N152" s="7">
        <v>0</v>
      </c>
      <c r="O152" s="101">
        <v>0</v>
      </c>
      <c r="P152" s="7">
        <v>0</v>
      </c>
      <c r="Q152" s="7">
        <v>0</v>
      </c>
      <c r="R152" s="7">
        <v>50226000</v>
      </c>
      <c r="S152" s="7" t="s">
        <v>46</v>
      </c>
    </row>
    <row r="153" spans="1:19" ht="15" customHeight="1" x14ac:dyDescent="0.25">
      <c r="A153" s="5" t="s">
        <v>714</v>
      </c>
      <c r="B153" s="5" t="s">
        <v>715</v>
      </c>
      <c r="C153" s="6">
        <v>61337858</v>
      </c>
      <c r="D153" s="7">
        <v>30000000</v>
      </c>
      <c r="E153" s="7">
        <v>0</v>
      </c>
      <c r="F153" s="7">
        <v>0</v>
      </c>
      <c r="G153" s="7">
        <v>0</v>
      </c>
      <c r="H153" s="7">
        <v>91337858</v>
      </c>
      <c r="I153" s="7">
        <v>0</v>
      </c>
      <c r="J153" s="7">
        <v>0</v>
      </c>
      <c r="K153" s="7">
        <v>15763716</v>
      </c>
      <c r="L153" s="7">
        <v>6440716</v>
      </c>
      <c r="M153" s="7">
        <v>9323000</v>
      </c>
      <c r="N153" s="7">
        <v>0</v>
      </c>
      <c r="O153" s="101">
        <v>9323000</v>
      </c>
      <c r="P153" s="7">
        <v>-19786299</v>
      </c>
      <c r="Q153" s="7">
        <v>29109299</v>
      </c>
      <c r="R153" s="7">
        <v>75574142</v>
      </c>
      <c r="S153" s="7" t="s">
        <v>46</v>
      </c>
    </row>
    <row r="154" spans="1:19" ht="15" customHeight="1" x14ac:dyDescent="0.25">
      <c r="A154" s="5" t="s">
        <v>716</v>
      </c>
      <c r="B154" s="5" t="s">
        <v>717</v>
      </c>
      <c r="C154" s="6">
        <v>250000000</v>
      </c>
      <c r="D154" s="7">
        <v>0</v>
      </c>
      <c r="E154" s="7">
        <v>0</v>
      </c>
      <c r="F154" s="7">
        <v>0</v>
      </c>
      <c r="G154" s="7">
        <v>0</v>
      </c>
      <c r="H154" s="7">
        <v>250000000</v>
      </c>
      <c r="I154" s="7">
        <v>0</v>
      </c>
      <c r="J154" s="7">
        <v>0</v>
      </c>
      <c r="K154" s="7">
        <v>0</v>
      </c>
      <c r="L154" s="7">
        <v>-201506566</v>
      </c>
      <c r="M154" s="7">
        <v>201506566</v>
      </c>
      <c r="N154" s="7">
        <v>201506566</v>
      </c>
      <c r="O154" s="101">
        <v>0</v>
      </c>
      <c r="P154" s="7">
        <v>0</v>
      </c>
      <c r="Q154" s="7">
        <v>0</v>
      </c>
      <c r="R154" s="7">
        <v>250000000</v>
      </c>
      <c r="S154" s="7" t="s">
        <v>46</v>
      </c>
    </row>
    <row r="155" spans="1:19" ht="15" customHeight="1" x14ac:dyDescent="0.25">
      <c r="A155" s="5" t="s">
        <v>718</v>
      </c>
      <c r="B155" s="5" t="s">
        <v>719</v>
      </c>
      <c r="C155" s="6">
        <v>12324548.4</v>
      </c>
      <c r="D155" s="7">
        <v>0</v>
      </c>
      <c r="E155" s="7">
        <v>0</v>
      </c>
      <c r="F155" s="7">
        <v>0</v>
      </c>
      <c r="G155" s="7">
        <v>0</v>
      </c>
      <c r="H155" s="7">
        <v>12324548.4</v>
      </c>
      <c r="I155" s="7">
        <v>0</v>
      </c>
      <c r="J155" s="7">
        <v>0</v>
      </c>
      <c r="K155" s="7">
        <v>0</v>
      </c>
      <c r="L155" s="7">
        <v>0</v>
      </c>
      <c r="M155" s="7">
        <v>0</v>
      </c>
      <c r="N155" s="7">
        <v>0</v>
      </c>
      <c r="O155" s="101">
        <v>0</v>
      </c>
      <c r="P155" s="7">
        <v>0</v>
      </c>
      <c r="Q155" s="7">
        <v>0</v>
      </c>
      <c r="R155" s="7">
        <v>12324548.4</v>
      </c>
      <c r="S155" s="7" t="s">
        <v>46</v>
      </c>
    </row>
    <row r="156" spans="1:19" ht="15" customHeight="1" x14ac:dyDescent="0.25">
      <c r="A156" s="5" t="s">
        <v>720</v>
      </c>
      <c r="B156" s="5" t="s">
        <v>721</v>
      </c>
      <c r="C156" s="6">
        <v>3860500</v>
      </c>
      <c r="D156" s="7">
        <v>0</v>
      </c>
      <c r="E156" s="7">
        <v>0</v>
      </c>
      <c r="F156" s="7">
        <v>0</v>
      </c>
      <c r="G156" s="7">
        <v>0</v>
      </c>
      <c r="H156" s="7">
        <v>3860500</v>
      </c>
      <c r="I156" s="7">
        <v>0</v>
      </c>
      <c r="J156" s="7">
        <v>0</v>
      </c>
      <c r="K156" s="7">
        <v>0</v>
      </c>
      <c r="L156" s="7">
        <v>0</v>
      </c>
      <c r="M156" s="7">
        <v>0</v>
      </c>
      <c r="N156" s="7">
        <v>0</v>
      </c>
      <c r="O156" s="101">
        <v>0</v>
      </c>
      <c r="P156" s="7">
        <v>0</v>
      </c>
      <c r="Q156" s="7">
        <v>0</v>
      </c>
      <c r="R156" s="7">
        <v>3860500</v>
      </c>
      <c r="S156" s="7" t="s">
        <v>46</v>
      </c>
    </row>
    <row r="157" spans="1:19" ht="15" customHeight="1" x14ac:dyDescent="0.25">
      <c r="A157" s="5" t="s">
        <v>1334</v>
      </c>
      <c r="B157" s="5" t="s">
        <v>1335</v>
      </c>
      <c r="C157" s="6">
        <v>0</v>
      </c>
      <c r="D157" s="7">
        <v>0</v>
      </c>
      <c r="E157" s="7">
        <v>0</v>
      </c>
      <c r="F157" s="7">
        <v>973000000</v>
      </c>
      <c r="G157" s="7">
        <v>0</v>
      </c>
      <c r="H157" s="7">
        <v>973000000</v>
      </c>
      <c r="I157" s="7">
        <v>0</v>
      </c>
      <c r="J157" s="7">
        <v>0</v>
      </c>
      <c r="K157" s="7">
        <v>973000000</v>
      </c>
      <c r="L157" s="7">
        <v>921123935</v>
      </c>
      <c r="M157" s="7">
        <v>51876065</v>
      </c>
      <c r="N157" s="7">
        <v>0</v>
      </c>
      <c r="O157" s="101">
        <v>51876065</v>
      </c>
      <c r="P157" s="7">
        <v>24005029.16</v>
      </c>
      <c r="Q157" s="7">
        <v>27871035.84</v>
      </c>
      <c r="R157" s="7">
        <v>0</v>
      </c>
      <c r="S157" s="7" t="s">
        <v>46</v>
      </c>
    </row>
    <row r="158" spans="1:19" ht="15" customHeight="1" x14ac:dyDescent="0.25">
      <c r="A158" s="5" t="s">
        <v>1336</v>
      </c>
      <c r="B158" s="5" t="s">
        <v>1337</v>
      </c>
      <c r="C158" s="6">
        <v>0</v>
      </c>
      <c r="D158" s="7">
        <v>0</v>
      </c>
      <c r="E158" s="7">
        <v>0</v>
      </c>
      <c r="F158" s="7">
        <v>8200000</v>
      </c>
      <c r="G158" s="7">
        <v>0</v>
      </c>
      <c r="H158" s="7">
        <v>8200000</v>
      </c>
      <c r="I158" s="7">
        <v>0</v>
      </c>
      <c r="J158" s="7">
        <v>0</v>
      </c>
      <c r="K158" s="7">
        <v>8200000</v>
      </c>
      <c r="L158" s="7">
        <v>4082967</v>
      </c>
      <c r="M158" s="7">
        <v>4117033</v>
      </c>
      <c r="N158" s="7">
        <v>0</v>
      </c>
      <c r="O158" s="101">
        <v>4117033</v>
      </c>
      <c r="P158" s="7">
        <v>0</v>
      </c>
      <c r="Q158" s="7">
        <v>4117033</v>
      </c>
      <c r="R158" s="7">
        <v>0</v>
      </c>
      <c r="S158" s="7" t="s">
        <v>46</v>
      </c>
    </row>
    <row r="159" spans="1:19" ht="15" customHeight="1" x14ac:dyDescent="0.25">
      <c r="A159" s="5" t="s">
        <v>1338</v>
      </c>
      <c r="B159" s="5" t="s">
        <v>1339</v>
      </c>
      <c r="C159" s="6">
        <v>0</v>
      </c>
      <c r="D159" s="7">
        <v>2914575190</v>
      </c>
      <c r="E159" s="7">
        <v>0</v>
      </c>
      <c r="F159" s="7">
        <v>28492231</v>
      </c>
      <c r="G159" s="7">
        <v>0</v>
      </c>
      <c r="H159" s="7">
        <v>2943067421</v>
      </c>
      <c r="I159" s="7">
        <v>0</v>
      </c>
      <c r="J159" s="7">
        <v>0</v>
      </c>
      <c r="K159" s="7">
        <v>2943067421</v>
      </c>
      <c r="L159" s="7">
        <v>2870431869.9499998</v>
      </c>
      <c r="M159" s="7">
        <v>72635551.049999997</v>
      </c>
      <c r="N159" s="7">
        <v>9425958</v>
      </c>
      <c r="O159" s="101">
        <v>63209593.049999997</v>
      </c>
      <c r="P159" s="7">
        <v>14520497.17</v>
      </c>
      <c r="Q159" s="7">
        <v>48689095.880000003</v>
      </c>
      <c r="R159" s="7">
        <v>0</v>
      </c>
      <c r="S159" s="7" t="s">
        <v>46</v>
      </c>
    </row>
    <row r="160" spans="1:19" ht="15" customHeight="1" x14ac:dyDescent="0.25">
      <c r="A160" s="5" t="s">
        <v>1340</v>
      </c>
      <c r="B160" s="5" t="s">
        <v>1341</v>
      </c>
      <c r="C160" s="6">
        <v>0</v>
      </c>
      <c r="D160" s="7">
        <v>129985533</v>
      </c>
      <c r="E160" s="7">
        <v>0</v>
      </c>
      <c r="F160" s="7">
        <v>0</v>
      </c>
      <c r="G160" s="7">
        <v>0</v>
      </c>
      <c r="H160" s="7">
        <v>129985533</v>
      </c>
      <c r="I160" s="7">
        <v>0</v>
      </c>
      <c r="J160" s="7">
        <v>0</v>
      </c>
      <c r="K160" s="7">
        <v>129985533</v>
      </c>
      <c r="L160" s="7">
        <v>89399566.609999999</v>
      </c>
      <c r="M160" s="7">
        <v>40585966.390000001</v>
      </c>
      <c r="N160" s="7">
        <v>0</v>
      </c>
      <c r="O160" s="101">
        <v>40585966.390000001</v>
      </c>
      <c r="P160" s="7">
        <v>0</v>
      </c>
      <c r="Q160" s="7">
        <v>40585966.390000001</v>
      </c>
      <c r="R160" s="7">
        <v>0</v>
      </c>
      <c r="S160" s="7" t="s">
        <v>46</v>
      </c>
    </row>
    <row r="161" spans="1:19" ht="15" customHeight="1" x14ac:dyDescent="0.25">
      <c r="A161" s="5" t="s">
        <v>1342</v>
      </c>
      <c r="B161" s="5" t="s">
        <v>1343</v>
      </c>
      <c r="C161" s="6">
        <v>0</v>
      </c>
      <c r="D161" s="7">
        <v>220000000</v>
      </c>
      <c r="E161" s="7">
        <v>0</v>
      </c>
      <c r="F161" s="7">
        <v>0</v>
      </c>
      <c r="G161" s="7">
        <v>0</v>
      </c>
      <c r="H161" s="7">
        <v>220000000</v>
      </c>
      <c r="I161" s="7">
        <v>0</v>
      </c>
      <c r="J161" s="7">
        <v>0</v>
      </c>
      <c r="K161" s="7">
        <v>220000000</v>
      </c>
      <c r="L161" s="7">
        <v>214984691.59999999</v>
      </c>
      <c r="M161" s="7">
        <v>5015308.4000000004</v>
      </c>
      <c r="N161" s="7">
        <v>0</v>
      </c>
      <c r="O161" s="101">
        <v>5015308.4000000004</v>
      </c>
      <c r="P161" s="7">
        <v>3481008.4</v>
      </c>
      <c r="Q161" s="7">
        <v>1534300</v>
      </c>
      <c r="R161" s="7">
        <v>0</v>
      </c>
      <c r="S161" s="7" t="s">
        <v>46</v>
      </c>
    </row>
    <row r="162" spans="1:19" ht="15" customHeight="1" x14ac:dyDescent="0.25">
      <c r="A162" s="5" t="s">
        <v>1344</v>
      </c>
      <c r="B162" s="5" t="s">
        <v>1345</v>
      </c>
      <c r="C162" s="6">
        <v>0</v>
      </c>
      <c r="D162" s="7">
        <v>1641429447</v>
      </c>
      <c r="E162" s="7">
        <v>0</v>
      </c>
      <c r="F162" s="7">
        <v>0</v>
      </c>
      <c r="G162" s="7">
        <v>0</v>
      </c>
      <c r="H162" s="7">
        <v>1641429447</v>
      </c>
      <c r="I162" s="7">
        <v>0</v>
      </c>
      <c r="J162" s="7">
        <v>0</v>
      </c>
      <c r="K162" s="7">
        <v>1641429447</v>
      </c>
      <c r="L162" s="7">
        <v>938288471.08000004</v>
      </c>
      <c r="M162" s="7">
        <v>703140975.91999996</v>
      </c>
      <c r="N162" s="7">
        <v>702224374.91999996</v>
      </c>
      <c r="O162" s="101">
        <v>916601</v>
      </c>
      <c r="P162" s="7">
        <v>0</v>
      </c>
      <c r="Q162" s="7">
        <v>916601</v>
      </c>
      <c r="R162" s="7">
        <v>0</v>
      </c>
      <c r="S162" s="7" t="s">
        <v>46</v>
      </c>
    </row>
    <row r="163" spans="1:19" ht="15" customHeight="1" x14ac:dyDescent="0.25">
      <c r="A163" s="5" t="s">
        <v>1346</v>
      </c>
      <c r="B163" s="5" t="s">
        <v>1347</v>
      </c>
      <c r="C163" s="6">
        <v>0</v>
      </c>
      <c r="D163" s="7">
        <v>20276800</v>
      </c>
      <c r="E163" s="7">
        <v>0</v>
      </c>
      <c r="F163" s="7">
        <v>0</v>
      </c>
      <c r="G163" s="7">
        <v>0</v>
      </c>
      <c r="H163" s="7">
        <v>20276800</v>
      </c>
      <c r="I163" s="7">
        <v>0</v>
      </c>
      <c r="J163" s="7">
        <v>0</v>
      </c>
      <c r="K163" s="7">
        <v>20276800</v>
      </c>
      <c r="L163" s="7">
        <v>20276800</v>
      </c>
      <c r="M163" s="7">
        <v>0</v>
      </c>
      <c r="N163" s="7">
        <v>0</v>
      </c>
      <c r="O163" s="101">
        <v>0</v>
      </c>
      <c r="P163" s="7">
        <v>0</v>
      </c>
      <c r="Q163" s="7">
        <v>0</v>
      </c>
      <c r="R163" s="7">
        <v>0</v>
      </c>
      <c r="S163" s="7" t="s">
        <v>46</v>
      </c>
    </row>
    <row r="164" spans="1:19" ht="15" customHeight="1" x14ac:dyDescent="0.25">
      <c r="A164" s="5" t="s">
        <v>1348</v>
      </c>
      <c r="B164" s="5" t="s">
        <v>1349</v>
      </c>
      <c r="C164" s="6">
        <v>0</v>
      </c>
      <c r="D164" s="7">
        <v>5256000</v>
      </c>
      <c r="E164" s="7">
        <v>0</v>
      </c>
      <c r="F164" s="7">
        <v>0</v>
      </c>
      <c r="G164" s="7">
        <v>0</v>
      </c>
      <c r="H164" s="7">
        <v>5256000</v>
      </c>
      <c r="I164" s="7">
        <v>0</v>
      </c>
      <c r="J164" s="7">
        <v>0</v>
      </c>
      <c r="K164" s="7">
        <v>5256000</v>
      </c>
      <c r="L164" s="7">
        <v>5256000</v>
      </c>
      <c r="M164" s="7">
        <v>0</v>
      </c>
      <c r="N164" s="7">
        <v>0</v>
      </c>
      <c r="O164" s="101">
        <v>0</v>
      </c>
      <c r="P164" s="7">
        <v>0</v>
      </c>
      <c r="Q164" s="7">
        <v>0</v>
      </c>
      <c r="R164" s="7">
        <v>0</v>
      </c>
      <c r="S164" s="7" t="s">
        <v>46</v>
      </c>
    </row>
    <row r="165" spans="1:19" ht="15" customHeight="1" x14ac:dyDescent="0.25">
      <c r="A165" s="5" t="s">
        <v>1350</v>
      </c>
      <c r="B165" s="5" t="s">
        <v>1351</v>
      </c>
      <c r="C165" s="6">
        <v>0</v>
      </c>
      <c r="D165" s="7">
        <v>0</v>
      </c>
      <c r="E165" s="7">
        <v>0</v>
      </c>
      <c r="F165" s="7">
        <v>19759000</v>
      </c>
      <c r="G165" s="7">
        <v>0</v>
      </c>
      <c r="H165" s="7">
        <v>19759000</v>
      </c>
      <c r="I165" s="7">
        <v>0</v>
      </c>
      <c r="J165" s="7">
        <v>0</v>
      </c>
      <c r="K165" s="7">
        <v>19759000</v>
      </c>
      <c r="L165" s="7">
        <v>3079000</v>
      </c>
      <c r="M165" s="7">
        <v>16680000</v>
      </c>
      <c r="N165" s="7">
        <v>0</v>
      </c>
      <c r="O165" s="101">
        <v>16680000</v>
      </c>
      <c r="P165" s="7">
        <v>0</v>
      </c>
      <c r="Q165" s="7">
        <v>16680000</v>
      </c>
      <c r="R165" s="7">
        <v>0</v>
      </c>
      <c r="S165" s="7" t="s">
        <v>46</v>
      </c>
    </row>
    <row r="166" spans="1:19" ht="15" customHeight="1" x14ac:dyDescent="0.25">
      <c r="A166" s="5" t="s">
        <v>1352</v>
      </c>
      <c r="B166" s="5" t="s">
        <v>1353</v>
      </c>
      <c r="C166" s="6">
        <v>0</v>
      </c>
      <c r="D166" s="7">
        <v>0</v>
      </c>
      <c r="E166" s="7">
        <v>0</v>
      </c>
      <c r="F166" s="7">
        <v>0</v>
      </c>
      <c r="G166" s="7">
        <v>0</v>
      </c>
      <c r="H166" s="7">
        <v>0</v>
      </c>
      <c r="I166" s="7">
        <v>0</v>
      </c>
      <c r="J166" s="7">
        <v>0</v>
      </c>
      <c r="K166" s="7">
        <v>0</v>
      </c>
      <c r="L166" s="7">
        <v>0</v>
      </c>
      <c r="M166" s="7">
        <v>0</v>
      </c>
      <c r="N166" s="7">
        <v>0</v>
      </c>
      <c r="O166" s="101">
        <v>0</v>
      </c>
      <c r="P166" s="7">
        <v>0</v>
      </c>
      <c r="Q166" s="7">
        <v>0</v>
      </c>
      <c r="R166" s="7">
        <v>0</v>
      </c>
      <c r="S166" s="7" t="s">
        <v>46</v>
      </c>
    </row>
    <row r="167" spans="1:19" ht="15" customHeight="1" x14ac:dyDescent="0.25">
      <c r="A167" s="5" t="s">
        <v>722</v>
      </c>
      <c r="B167" s="5" t="s">
        <v>389</v>
      </c>
      <c r="C167" s="6">
        <v>110235377.12</v>
      </c>
      <c r="D167" s="7">
        <v>0</v>
      </c>
      <c r="E167" s="7">
        <v>0</v>
      </c>
      <c r="F167" s="7">
        <v>50000000</v>
      </c>
      <c r="G167" s="7">
        <v>0</v>
      </c>
      <c r="H167" s="7">
        <v>160235377.12</v>
      </c>
      <c r="I167" s="7">
        <v>0</v>
      </c>
      <c r="J167" s="7">
        <v>0</v>
      </c>
      <c r="K167" s="7">
        <v>24678652.690000001</v>
      </c>
      <c r="L167" s="7">
        <v>-5936484.54</v>
      </c>
      <c r="M167" s="7">
        <v>30615137.23</v>
      </c>
      <c r="N167" s="7">
        <v>354807.36</v>
      </c>
      <c r="O167" s="101">
        <v>30260329.870000001</v>
      </c>
      <c r="P167" s="7">
        <v>7422468.04</v>
      </c>
      <c r="Q167" s="7">
        <v>22837861.829999998</v>
      </c>
      <c r="R167" s="7">
        <v>135556724.43000001</v>
      </c>
      <c r="S167" s="7" t="s">
        <v>27</v>
      </c>
    </row>
    <row r="168" spans="1:19" ht="15" customHeight="1" x14ac:dyDescent="0.25">
      <c r="A168" s="5" t="s">
        <v>723</v>
      </c>
      <c r="B168" s="5" t="s">
        <v>399</v>
      </c>
      <c r="C168" s="6">
        <v>30000000</v>
      </c>
      <c r="D168" s="7">
        <v>0</v>
      </c>
      <c r="E168" s="7">
        <v>0</v>
      </c>
      <c r="F168" s="7">
        <v>50000000</v>
      </c>
      <c r="G168" s="7">
        <v>0</v>
      </c>
      <c r="H168" s="7">
        <v>80000000</v>
      </c>
      <c r="I168" s="7">
        <v>0</v>
      </c>
      <c r="J168" s="7">
        <v>0</v>
      </c>
      <c r="K168" s="7">
        <v>24678652.690000001</v>
      </c>
      <c r="L168" s="7">
        <v>260256.69</v>
      </c>
      <c r="M168" s="7">
        <v>24418396</v>
      </c>
      <c r="N168" s="7">
        <v>0</v>
      </c>
      <c r="O168" s="101">
        <v>24418396</v>
      </c>
      <c r="P168" s="7">
        <v>7407061</v>
      </c>
      <c r="Q168" s="7">
        <v>17011335</v>
      </c>
      <c r="R168" s="7">
        <v>55321347.310000002</v>
      </c>
      <c r="S168" s="7" t="s">
        <v>46</v>
      </c>
    </row>
    <row r="169" spans="1:19" ht="15" customHeight="1" x14ac:dyDescent="0.25">
      <c r="A169" s="5" t="s">
        <v>724</v>
      </c>
      <c r="B169" s="5" t="s">
        <v>403</v>
      </c>
      <c r="C169" s="6">
        <v>10706501.42</v>
      </c>
      <c r="D169" s="7">
        <v>0</v>
      </c>
      <c r="E169" s="7">
        <v>0</v>
      </c>
      <c r="F169" s="7">
        <v>0</v>
      </c>
      <c r="G169" s="7">
        <v>0</v>
      </c>
      <c r="H169" s="7">
        <v>10706501.42</v>
      </c>
      <c r="I169" s="7">
        <v>0</v>
      </c>
      <c r="J169" s="7">
        <v>0</v>
      </c>
      <c r="K169" s="7">
        <v>0</v>
      </c>
      <c r="L169" s="7">
        <v>-2723977.44</v>
      </c>
      <c r="M169" s="7">
        <v>2723977.44</v>
      </c>
      <c r="N169" s="7">
        <v>189404.44</v>
      </c>
      <c r="O169" s="101">
        <v>2534573</v>
      </c>
      <c r="P169" s="7">
        <v>15334.06</v>
      </c>
      <c r="Q169" s="7">
        <v>2519238.94</v>
      </c>
      <c r="R169" s="7">
        <v>10706501.42</v>
      </c>
      <c r="S169" s="7" t="s">
        <v>46</v>
      </c>
    </row>
    <row r="170" spans="1:19" ht="15" customHeight="1" x14ac:dyDescent="0.25">
      <c r="A170" s="5" t="s">
        <v>725</v>
      </c>
      <c r="B170" s="5" t="s">
        <v>407</v>
      </c>
      <c r="C170" s="6">
        <v>3995532.52</v>
      </c>
      <c r="D170" s="7">
        <v>0</v>
      </c>
      <c r="E170" s="7">
        <v>0</v>
      </c>
      <c r="F170" s="7">
        <v>0</v>
      </c>
      <c r="G170" s="7">
        <v>0</v>
      </c>
      <c r="H170" s="7">
        <v>3995532.52</v>
      </c>
      <c r="I170" s="7">
        <v>0</v>
      </c>
      <c r="J170" s="7">
        <v>0</v>
      </c>
      <c r="K170" s="7">
        <v>0</v>
      </c>
      <c r="L170" s="7">
        <v>0</v>
      </c>
      <c r="M170" s="7">
        <v>0</v>
      </c>
      <c r="N170" s="7">
        <v>0</v>
      </c>
      <c r="O170" s="101">
        <v>0</v>
      </c>
      <c r="P170" s="7">
        <v>0</v>
      </c>
      <c r="Q170" s="7">
        <v>0</v>
      </c>
      <c r="R170" s="7">
        <v>3995532.52</v>
      </c>
      <c r="S170" s="7" t="s">
        <v>46</v>
      </c>
    </row>
    <row r="171" spans="1:19" ht="15" customHeight="1" x14ac:dyDescent="0.25">
      <c r="A171" s="5" t="s">
        <v>726</v>
      </c>
      <c r="B171" s="5" t="s">
        <v>411</v>
      </c>
      <c r="C171" s="6">
        <v>23182462.5</v>
      </c>
      <c r="D171" s="7">
        <v>0</v>
      </c>
      <c r="E171" s="7">
        <v>0</v>
      </c>
      <c r="F171" s="7">
        <v>0</v>
      </c>
      <c r="G171" s="7">
        <v>0</v>
      </c>
      <c r="H171" s="7">
        <v>23182462.5</v>
      </c>
      <c r="I171" s="7">
        <v>0</v>
      </c>
      <c r="J171" s="7">
        <v>0</v>
      </c>
      <c r="K171" s="7">
        <v>0</v>
      </c>
      <c r="L171" s="7">
        <v>-575768.79</v>
      </c>
      <c r="M171" s="7">
        <v>575768.79</v>
      </c>
      <c r="N171" s="7">
        <v>165402.92000000001</v>
      </c>
      <c r="O171" s="101">
        <v>410365.87</v>
      </c>
      <c r="P171" s="7">
        <v>72.979999999981004</v>
      </c>
      <c r="Q171" s="7">
        <v>410292.89</v>
      </c>
      <c r="R171" s="7">
        <v>23182462.5</v>
      </c>
      <c r="S171" s="7" t="s">
        <v>46</v>
      </c>
    </row>
    <row r="172" spans="1:19" ht="15" customHeight="1" x14ac:dyDescent="0.25">
      <c r="A172" s="5" t="s">
        <v>727</v>
      </c>
      <c r="B172" s="5" t="s">
        <v>415</v>
      </c>
      <c r="C172" s="6">
        <v>4114954.03</v>
      </c>
      <c r="D172" s="7">
        <v>0</v>
      </c>
      <c r="E172" s="7">
        <v>0</v>
      </c>
      <c r="F172" s="7">
        <v>0</v>
      </c>
      <c r="G172" s="7">
        <v>0</v>
      </c>
      <c r="H172" s="7">
        <v>4114954.03</v>
      </c>
      <c r="I172" s="7">
        <v>0</v>
      </c>
      <c r="J172" s="7">
        <v>0</v>
      </c>
      <c r="K172" s="7">
        <v>0</v>
      </c>
      <c r="L172" s="7">
        <v>0</v>
      </c>
      <c r="M172" s="7">
        <v>0</v>
      </c>
      <c r="N172" s="7">
        <v>0</v>
      </c>
      <c r="O172" s="101">
        <v>0</v>
      </c>
      <c r="P172" s="7">
        <v>0</v>
      </c>
      <c r="Q172" s="7">
        <v>0</v>
      </c>
      <c r="R172" s="7">
        <v>4114954.03</v>
      </c>
      <c r="S172" s="7" t="s">
        <v>46</v>
      </c>
    </row>
    <row r="173" spans="1:19" ht="15" customHeight="1" x14ac:dyDescent="0.25">
      <c r="A173" s="5" t="s">
        <v>728</v>
      </c>
      <c r="B173" s="5" t="s">
        <v>419</v>
      </c>
      <c r="C173" s="6">
        <v>14492362.859999999</v>
      </c>
      <c r="D173" s="7">
        <v>0</v>
      </c>
      <c r="E173" s="7">
        <v>0</v>
      </c>
      <c r="F173" s="7">
        <v>0</v>
      </c>
      <c r="G173" s="7">
        <v>0</v>
      </c>
      <c r="H173" s="7">
        <v>14492362.859999999</v>
      </c>
      <c r="I173" s="7">
        <v>0</v>
      </c>
      <c r="J173" s="7">
        <v>0</v>
      </c>
      <c r="K173" s="7">
        <v>0</v>
      </c>
      <c r="L173" s="7">
        <v>-1927070</v>
      </c>
      <c r="M173" s="7">
        <v>1927070</v>
      </c>
      <c r="N173" s="7">
        <v>0</v>
      </c>
      <c r="O173" s="101">
        <v>1927070</v>
      </c>
      <c r="P173" s="7">
        <v>0</v>
      </c>
      <c r="Q173" s="7">
        <v>1927070</v>
      </c>
      <c r="R173" s="7">
        <v>14492362.859999999</v>
      </c>
      <c r="S173" s="7" t="s">
        <v>46</v>
      </c>
    </row>
    <row r="174" spans="1:19" ht="15" customHeight="1" x14ac:dyDescent="0.25">
      <c r="A174" s="5" t="s">
        <v>729</v>
      </c>
      <c r="B174" s="5" t="s">
        <v>423</v>
      </c>
      <c r="C174" s="6">
        <v>7435539.4000000004</v>
      </c>
      <c r="D174" s="7">
        <v>0</v>
      </c>
      <c r="E174" s="7">
        <v>0</v>
      </c>
      <c r="F174" s="7">
        <v>0</v>
      </c>
      <c r="G174" s="7">
        <v>0</v>
      </c>
      <c r="H174" s="7">
        <v>7435539.4000000004</v>
      </c>
      <c r="I174" s="7">
        <v>0</v>
      </c>
      <c r="J174" s="7">
        <v>0</v>
      </c>
      <c r="K174" s="7">
        <v>0</v>
      </c>
      <c r="L174" s="7">
        <v>-969925</v>
      </c>
      <c r="M174" s="7">
        <v>969925</v>
      </c>
      <c r="N174" s="7">
        <v>0</v>
      </c>
      <c r="O174" s="101">
        <v>969925</v>
      </c>
      <c r="P174" s="7">
        <v>0</v>
      </c>
      <c r="Q174" s="7">
        <v>969925</v>
      </c>
      <c r="R174" s="7">
        <v>7435539.4000000004</v>
      </c>
      <c r="S174" s="7" t="s">
        <v>46</v>
      </c>
    </row>
    <row r="175" spans="1:19" ht="15" customHeight="1" x14ac:dyDescent="0.25">
      <c r="A175" s="5" t="s">
        <v>730</v>
      </c>
      <c r="B175" s="5" t="s">
        <v>427</v>
      </c>
      <c r="C175" s="6">
        <v>14269717.35</v>
      </c>
      <c r="D175" s="7">
        <v>0</v>
      </c>
      <c r="E175" s="7">
        <v>0</v>
      </c>
      <c r="F175" s="7">
        <v>0</v>
      </c>
      <c r="G175" s="7">
        <v>0</v>
      </c>
      <c r="H175" s="7">
        <v>14269717.35</v>
      </c>
      <c r="I175" s="7">
        <v>0</v>
      </c>
      <c r="J175" s="7">
        <v>0</v>
      </c>
      <c r="K175" s="7">
        <v>0</v>
      </c>
      <c r="L175" s="7">
        <v>0</v>
      </c>
      <c r="M175" s="7">
        <v>0</v>
      </c>
      <c r="N175" s="7">
        <v>0</v>
      </c>
      <c r="O175" s="101">
        <v>0</v>
      </c>
      <c r="P175" s="7">
        <v>0</v>
      </c>
      <c r="Q175" s="7">
        <v>0</v>
      </c>
      <c r="R175" s="7">
        <v>14269717.35</v>
      </c>
      <c r="S175" s="7" t="s">
        <v>46</v>
      </c>
    </row>
    <row r="176" spans="1:19" ht="15" customHeight="1" x14ac:dyDescent="0.25">
      <c r="A176" s="5" t="s">
        <v>731</v>
      </c>
      <c r="B176" s="5" t="s">
        <v>431</v>
      </c>
      <c r="C176" s="6">
        <v>2038307.04</v>
      </c>
      <c r="D176" s="7">
        <v>0</v>
      </c>
      <c r="E176" s="7">
        <v>0</v>
      </c>
      <c r="F176" s="7">
        <v>0</v>
      </c>
      <c r="G176" s="7">
        <v>0</v>
      </c>
      <c r="H176" s="7">
        <v>2038307.04</v>
      </c>
      <c r="I176" s="7">
        <v>0</v>
      </c>
      <c r="J176" s="7">
        <v>0</v>
      </c>
      <c r="K176" s="7">
        <v>0</v>
      </c>
      <c r="L176" s="7">
        <v>0</v>
      </c>
      <c r="M176" s="7">
        <v>0</v>
      </c>
      <c r="N176" s="7">
        <v>0</v>
      </c>
      <c r="O176" s="101">
        <v>0</v>
      </c>
      <c r="P176" s="7">
        <v>0</v>
      </c>
      <c r="Q176" s="7">
        <v>0</v>
      </c>
      <c r="R176" s="7">
        <v>2038307.04</v>
      </c>
      <c r="S176" s="7" t="s">
        <v>46</v>
      </c>
    </row>
    <row r="177" spans="1:19" ht="15" customHeight="1" x14ac:dyDescent="0.25">
      <c r="A177" s="5" t="s">
        <v>732</v>
      </c>
      <c r="B177" s="5" t="s">
        <v>435</v>
      </c>
      <c r="C177" s="6">
        <v>874181624.64999998</v>
      </c>
      <c r="D177" s="7">
        <v>0</v>
      </c>
      <c r="E177" s="7">
        <v>0</v>
      </c>
      <c r="F177" s="7">
        <v>40671738</v>
      </c>
      <c r="G177" s="7">
        <v>40671738</v>
      </c>
      <c r="H177" s="7">
        <v>874181624.64999998</v>
      </c>
      <c r="I177" s="7">
        <v>0</v>
      </c>
      <c r="J177" s="7">
        <v>0</v>
      </c>
      <c r="K177" s="7">
        <v>206240327.81299999</v>
      </c>
      <c r="L177" s="7">
        <v>2500000</v>
      </c>
      <c r="M177" s="7">
        <v>203740327.81299999</v>
      </c>
      <c r="N177" s="7">
        <v>22957562.239999998</v>
      </c>
      <c r="O177" s="101">
        <v>180782765.57300001</v>
      </c>
      <c r="P177" s="7">
        <v>-9629089.1899999995</v>
      </c>
      <c r="Q177" s="7">
        <v>190411854.76300001</v>
      </c>
      <c r="R177" s="7">
        <v>667941296.83700001</v>
      </c>
      <c r="S177" s="7" t="s">
        <v>27</v>
      </c>
    </row>
    <row r="178" spans="1:19" ht="15" customHeight="1" x14ac:dyDescent="0.25">
      <c r="A178" s="5" t="s">
        <v>733</v>
      </c>
      <c r="B178" s="5" t="s">
        <v>151</v>
      </c>
      <c r="C178" s="6">
        <v>101155223.77</v>
      </c>
      <c r="D178" s="7">
        <v>0</v>
      </c>
      <c r="E178" s="7">
        <v>0</v>
      </c>
      <c r="F178" s="7">
        <v>0</v>
      </c>
      <c r="G178" s="7">
        <v>0</v>
      </c>
      <c r="H178" s="7">
        <v>101155223.77</v>
      </c>
      <c r="I178" s="7">
        <v>0</v>
      </c>
      <c r="J178" s="7">
        <v>0</v>
      </c>
      <c r="K178" s="7">
        <v>29500000</v>
      </c>
      <c r="L178" s="7">
        <v>0</v>
      </c>
      <c r="M178" s="7">
        <v>29500000</v>
      </c>
      <c r="N178" s="7">
        <v>14500000</v>
      </c>
      <c r="O178" s="101">
        <v>15000000</v>
      </c>
      <c r="P178" s="7">
        <v>-1000000</v>
      </c>
      <c r="Q178" s="7">
        <v>16000000</v>
      </c>
      <c r="R178" s="7">
        <v>71655223.769999996</v>
      </c>
      <c r="S178" s="7" t="s">
        <v>46</v>
      </c>
    </row>
    <row r="179" spans="1:19" ht="15" customHeight="1" x14ac:dyDescent="0.25">
      <c r="A179" s="5" t="s">
        <v>734</v>
      </c>
      <c r="B179" s="5" t="s">
        <v>159</v>
      </c>
      <c r="C179" s="6">
        <v>111492394</v>
      </c>
      <c r="D179" s="7">
        <v>0</v>
      </c>
      <c r="E179" s="7">
        <v>0</v>
      </c>
      <c r="F179" s="7">
        <v>10671738</v>
      </c>
      <c r="G179" s="7">
        <v>0</v>
      </c>
      <c r="H179" s="7">
        <v>122164132</v>
      </c>
      <c r="I179" s="7">
        <v>0</v>
      </c>
      <c r="J179" s="7">
        <v>0</v>
      </c>
      <c r="K179" s="7">
        <v>32000000</v>
      </c>
      <c r="L179" s="7">
        <v>0</v>
      </c>
      <c r="M179" s="7">
        <v>32000000</v>
      </c>
      <c r="N179" s="7">
        <v>-16615636</v>
      </c>
      <c r="O179" s="101">
        <v>48615636</v>
      </c>
      <c r="P179" s="7">
        <v>11226011</v>
      </c>
      <c r="Q179" s="7">
        <v>37389625</v>
      </c>
      <c r="R179" s="7">
        <v>90164132</v>
      </c>
      <c r="S179" s="7" t="s">
        <v>46</v>
      </c>
    </row>
    <row r="180" spans="1:19" ht="15" customHeight="1" x14ac:dyDescent="0.25">
      <c r="A180" s="5" t="s">
        <v>735</v>
      </c>
      <c r="B180" s="5" t="s">
        <v>164</v>
      </c>
      <c r="C180" s="6">
        <v>167238530</v>
      </c>
      <c r="D180" s="7">
        <v>0</v>
      </c>
      <c r="E180" s="7">
        <v>0</v>
      </c>
      <c r="F180" s="7">
        <v>0</v>
      </c>
      <c r="G180" s="7">
        <v>10671738</v>
      </c>
      <c r="H180" s="7">
        <v>156566792</v>
      </c>
      <c r="I180" s="7">
        <v>0</v>
      </c>
      <c r="J180" s="7">
        <v>0</v>
      </c>
      <c r="K180" s="7">
        <v>24000000</v>
      </c>
      <c r="L180" s="7">
        <v>0</v>
      </c>
      <c r="M180" s="7">
        <v>24000000</v>
      </c>
      <c r="N180" s="7">
        <v>3113096</v>
      </c>
      <c r="O180" s="101">
        <v>20886904</v>
      </c>
      <c r="P180" s="7">
        <v>-14550795</v>
      </c>
      <c r="Q180" s="7">
        <v>35437699</v>
      </c>
      <c r="R180" s="7">
        <v>132566792</v>
      </c>
      <c r="S180" s="7" t="s">
        <v>46</v>
      </c>
    </row>
    <row r="181" spans="1:19" ht="15" customHeight="1" x14ac:dyDescent="0.25">
      <c r="A181" s="5" t="s">
        <v>736</v>
      </c>
      <c r="B181" s="5" t="s">
        <v>437</v>
      </c>
      <c r="C181" s="6">
        <v>70000000</v>
      </c>
      <c r="D181" s="7">
        <v>0</v>
      </c>
      <c r="E181" s="7">
        <v>0</v>
      </c>
      <c r="F181" s="7">
        <v>0</v>
      </c>
      <c r="G181" s="7">
        <v>0</v>
      </c>
      <c r="H181" s="7">
        <v>70000000</v>
      </c>
      <c r="I181" s="7">
        <v>0</v>
      </c>
      <c r="J181" s="7">
        <v>0</v>
      </c>
      <c r="K181" s="7">
        <v>20034934.263</v>
      </c>
      <c r="L181" s="7">
        <v>2500000</v>
      </c>
      <c r="M181" s="7">
        <v>17534934.263</v>
      </c>
      <c r="N181" s="7">
        <v>-1508748.85</v>
      </c>
      <c r="O181" s="101">
        <v>19043683.113000002</v>
      </c>
      <c r="P181" s="7">
        <v>1993513</v>
      </c>
      <c r="Q181" s="7">
        <v>17050170.113000002</v>
      </c>
      <c r="R181" s="7">
        <v>49965065.737000003</v>
      </c>
      <c r="S181" s="7" t="s">
        <v>46</v>
      </c>
    </row>
    <row r="182" spans="1:19" ht="15" customHeight="1" x14ac:dyDescent="0.25">
      <c r="A182" s="5" t="s">
        <v>737</v>
      </c>
      <c r="B182" s="5" t="s">
        <v>441</v>
      </c>
      <c r="C182" s="6">
        <v>70000000</v>
      </c>
      <c r="D182" s="7">
        <v>0</v>
      </c>
      <c r="E182" s="7">
        <v>0</v>
      </c>
      <c r="F182" s="7">
        <v>0</v>
      </c>
      <c r="G182" s="7">
        <v>0</v>
      </c>
      <c r="H182" s="7">
        <v>70000000</v>
      </c>
      <c r="I182" s="7">
        <v>0</v>
      </c>
      <c r="J182" s="7">
        <v>0</v>
      </c>
      <c r="K182" s="7">
        <v>710084.35</v>
      </c>
      <c r="L182" s="7">
        <v>0</v>
      </c>
      <c r="M182" s="7">
        <v>710084.35</v>
      </c>
      <c r="N182" s="7">
        <v>-56042</v>
      </c>
      <c r="O182" s="101">
        <v>766126.35</v>
      </c>
      <c r="P182" s="7">
        <v>0</v>
      </c>
      <c r="Q182" s="7">
        <v>766126.35</v>
      </c>
      <c r="R182" s="7">
        <v>69289915.650000006</v>
      </c>
      <c r="S182" s="7" t="s">
        <v>46</v>
      </c>
    </row>
    <row r="183" spans="1:19" ht="15" customHeight="1" x14ac:dyDescent="0.25">
      <c r="A183" s="5" t="s">
        <v>738</v>
      </c>
      <c r="B183" s="5" t="s">
        <v>445</v>
      </c>
      <c r="C183" s="6">
        <v>6457517.6399999997</v>
      </c>
      <c r="D183" s="7">
        <v>0</v>
      </c>
      <c r="E183" s="7">
        <v>0</v>
      </c>
      <c r="F183" s="7">
        <v>0</v>
      </c>
      <c r="G183" s="7">
        <v>0</v>
      </c>
      <c r="H183" s="7">
        <v>6457517.6399999997</v>
      </c>
      <c r="I183" s="7">
        <v>0</v>
      </c>
      <c r="J183" s="7">
        <v>0</v>
      </c>
      <c r="K183" s="7">
        <v>478991.55</v>
      </c>
      <c r="L183" s="7">
        <v>0</v>
      </c>
      <c r="M183" s="7">
        <v>478991.55</v>
      </c>
      <c r="N183" s="7">
        <v>0</v>
      </c>
      <c r="O183" s="101">
        <v>478991.55</v>
      </c>
      <c r="P183" s="7">
        <v>-478991.55</v>
      </c>
      <c r="Q183" s="7">
        <v>957983.1</v>
      </c>
      <c r="R183" s="7">
        <v>5978526.0899999999</v>
      </c>
      <c r="S183" s="7" t="s">
        <v>46</v>
      </c>
    </row>
    <row r="184" spans="1:19" ht="15" customHeight="1" x14ac:dyDescent="0.25">
      <c r="A184" s="5" t="s">
        <v>739</v>
      </c>
      <c r="B184" s="5" t="s">
        <v>449</v>
      </c>
      <c r="C184" s="6">
        <v>7253472.5800000001</v>
      </c>
      <c r="D184" s="7">
        <v>0</v>
      </c>
      <c r="E184" s="7">
        <v>0</v>
      </c>
      <c r="F184" s="7">
        <v>0</v>
      </c>
      <c r="G184" s="7">
        <v>0</v>
      </c>
      <c r="H184" s="7">
        <v>7253472.5800000001</v>
      </c>
      <c r="I184" s="7">
        <v>0</v>
      </c>
      <c r="J184" s="7">
        <v>0</v>
      </c>
      <c r="K184" s="7">
        <v>0</v>
      </c>
      <c r="L184" s="7">
        <v>0</v>
      </c>
      <c r="M184" s="7">
        <v>0</v>
      </c>
      <c r="N184" s="7">
        <v>-876060</v>
      </c>
      <c r="O184" s="101">
        <v>876060</v>
      </c>
      <c r="P184" s="7">
        <v>-466283</v>
      </c>
      <c r="Q184" s="7">
        <v>1342343</v>
      </c>
      <c r="R184" s="7">
        <v>7253472.5800000001</v>
      </c>
      <c r="S184" s="7" t="s">
        <v>46</v>
      </c>
    </row>
    <row r="185" spans="1:19" ht="15" customHeight="1" x14ac:dyDescent="0.25">
      <c r="A185" s="10" t="s">
        <v>740</v>
      </c>
      <c r="B185" s="10" t="s">
        <v>453</v>
      </c>
      <c r="C185" s="6">
        <v>27367522.77</v>
      </c>
      <c r="D185" s="7">
        <v>0</v>
      </c>
      <c r="E185" s="7">
        <v>0</v>
      </c>
      <c r="F185" s="7">
        <v>0</v>
      </c>
      <c r="G185" s="7">
        <v>0</v>
      </c>
      <c r="H185" s="7">
        <v>27367522.77</v>
      </c>
      <c r="I185" s="7">
        <v>0</v>
      </c>
      <c r="J185" s="7">
        <v>0</v>
      </c>
      <c r="K185" s="7">
        <v>0</v>
      </c>
      <c r="L185" s="7">
        <v>0</v>
      </c>
      <c r="M185" s="7">
        <v>0</v>
      </c>
      <c r="N185" s="7">
        <v>-1970942.68</v>
      </c>
      <c r="O185" s="12">
        <v>1970942.68</v>
      </c>
      <c r="P185" s="7">
        <v>389198.91</v>
      </c>
      <c r="Q185" s="7">
        <v>1581743.77</v>
      </c>
      <c r="R185" s="7">
        <v>27367522.77</v>
      </c>
      <c r="S185" s="7" t="s">
        <v>46</v>
      </c>
    </row>
    <row r="186" spans="1:19" ht="15" customHeight="1" x14ac:dyDescent="0.25">
      <c r="A186" s="10" t="s">
        <v>741</v>
      </c>
      <c r="B186" s="10" t="s">
        <v>457</v>
      </c>
      <c r="C186" s="6">
        <v>7456769.6699999999</v>
      </c>
      <c r="D186" s="7">
        <v>0</v>
      </c>
      <c r="E186" s="7">
        <v>0</v>
      </c>
      <c r="F186" s="7">
        <v>0</v>
      </c>
      <c r="G186" s="7">
        <v>0</v>
      </c>
      <c r="H186" s="7">
        <v>7456769.6699999999</v>
      </c>
      <c r="I186" s="7">
        <v>0</v>
      </c>
      <c r="J186" s="7">
        <v>0</v>
      </c>
      <c r="K186" s="7">
        <v>0</v>
      </c>
      <c r="L186" s="7">
        <v>0</v>
      </c>
      <c r="M186" s="7">
        <v>0</v>
      </c>
      <c r="N186" s="7">
        <v>-504201</v>
      </c>
      <c r="O186" s="12">
        <v>504201</v>
      </c>
      <c r="P186" s="7">
        <v>-168067</v>
      </c>
      <c r="Q186" s="7">
        <v>672268</v>
      </c>
      <c r="R186" s="7">
        <v>7456769.6699999999</v>
      </c>
      <c r="S186" s="7" t="s">
        <v>46</v>
      </c>
    </row>
    <row r="187" spans="1:19" ht="15" customHeight="1" x14ac:dyDescent="0.25">
      <c r="A187" s="5" t="s">
        <v>742</v>
      </c>
      <c r="B187" s="5" t="s">
        <v>461</v>
      </c>
      <c r="C187" s="6">
        <v>6115500.0899999999</v>
      </c>
      <c r="D187" s="7">
        <v>0</v>
      </c>
      <c r="E187" s="7">
        <v>0</v>
      </c>
      <c r="F187" s="7">
        <v>0</v>
      </c>
      <c r="G187" s="7">
        <v>0</v>
      </c>
      <c r="H187" s="7">
        <v>6115500.0899999999</v>
      </c>
      <c r="I187" s="7">
        <v>0</v>
      </c>
      <c r="J187" s="7">
        <v>0</v>
      </c>
      <c r="K187" s="7">
        <v>0</v>
      </c>
      <c r="L187" s="7">
        <v>0</v>
      </c>
      <c r="M187" s="7">
        <v>0</v>
      </c>
      <c r="N187" s="7">
        <v>-1349250</v>
      </c>
      <c r="O187" s="101">
        <v>1349250</v>
      </c>
      <c r="P187" s="7">
        <v>-439020</v>
      </c>
      <c r="Q187" s="7">
        <v>1788270</v>
      </c>
      <c r="R187" s="7">
        <v>6115500.0899999999</v>
      </c>
      <c r="S187" s="7" t="s">
        <v>46</v>
      </c>
    </row>
    <row r="188" spans="1:19" ht="15" customHeight="1" x14ac:dyDescent="0.25">
      <c r="A188" s="5" t="s">
        <v>743</v>
      </c>
      <c r="B188" s="5" t="s">
        <v>465</v>
      </c>
      <c r="C188" s="6">
        <v>127184517.33</v>
      </c>
      <c r="D188" s="7">
        <v>0</v>
      </c>
      <c r="E188" s="7">
        <v>0</v>
      </c>
      <c r="F188" s="7">
        <v>0</v>
      </c>
      <c r="G188" s="7">
        <v>0</v>
      </c>
      <c r="H188" s="7">
        <v>127184517.33</v>
      </c>
      <c r="I188" s="7">
        <v>0</v>
      </c>
      <c r="J188" s="7">
        <v>0</v>
      </c>
      <c r="K188" s="7">
        <v>59083200</v>
      </c>
      <c r="L188" s="7">
        <v>0</v>
      </c>
      <c r="M188" s="7">
        <v>59083200</v>
      </c>
      <c r="N188" s="7">
        <v>31055317.77</v>
      </c>
      <c r="O188" s="101">
        <v>28027882.23</v>
      </c>
      <c r="P188" s="7">
        <v>0</v>
      </c>
      <c r="Q188" s="7">
        <v>28027882.23</v>
      </c>
      <c r="R188" s="7">
        <v>68101317.329999998</v>
      </c>
      <c r="S188" s="7" t="s">
        <v>46</v>
      </c>
    </row>
    <row r="189" spans="1:19" ht="15" customHeight="1" x14ac:dyDescent="0.25">
      <c r="A189" s="5" t="s">
        <v>744</v>
      </c>
      <c r="B189" s="5" t="s">
        <v>469</v>
      </c>
      <c r="C189" s="6">
        <v>8731950.1500000004</v>
      </c>
      <c r="D189" s="7">
        <v>0</v>
      </c>
      <c r="E189" s="7">
        <v>0</v>
      </c>
      <c r="F189" s="7">
        <v>0</v>
      </c>
      <c r="G189" s="7">
        <v>0</v>
      </c>
      <c r="H189" s="7">
        <v>8731950.1500000004</v>
      </c>
      <c r="I189" s="7">
        <v>0</v>
      </c>
      <c r="J189" s="7">
        <v>0</v>
      </c>
      <c r="K189" s="7">
        <v>0</v>
      </c>
      <c r="L189" s="7">
        <v>0</v>
      </c>
      <c r="M189" s="7">
        <v>0</v>
      </c>
      <c r="N189" s="7">
        <v>0</v>
      </c>
      <c r="O189" s="101">
        <v>0</v>
      </c>
      <c r="P189" s="7">
        <v>0</v>
      </c>
      <c r="Q189" s="7">
        <v>0</v>
      </c>
      <c r="R189" s="7">
        <v>8731950.1500000004</v>
      </c>
      <c r="S189" s="7" t="s">
        <v>46</v>
      </c>
    </row>
    <row r="190" spans="1:19" ht="15" customHeight="1" x14ac:dyDescent="0.25">
      <c r="A190" s="5" t="s">
        <v>745</v>
      </c>
      <c r="B190" s="5" t="s">
        <v>473</v>
      </c>
      <c r="C190" s="6">
        <v>11271716.189999999</v>
      </c>
      <c r="D190" s="7">
        <v>0</v>
      </c>
      <c r="E190" s="7">
        <v>0</v>
      </c>
      <c r="F190" s="7">
        <v>0</v>
      </c>
      <c r="G190" s="7">
        <v>0</v>
      </c>
      <c r="H190" s="7">
        <v>11271716.189999999</v>
      </c>
      <c r="I190" s="7">
        <v>0</v>
      </c>
      <c r="J190" s="7">
        <v>0</v>
      </c>
      <c r="K190" s="7">
        <v>0</v>
      </c>
      <c r="L190" s="7">
        <v>0</v>
      </c>
      <c r="M190" s="7">
        <v>0</v>
      </c>
      <c r="N190" s="7">
        <v>0</v>
      </c>
      <c r="O190" s="101">
        <v>0</v>
      </c>
      <c r="P190" s="7">
        <v>0</v>
      </c>
      <c r="Q190" s="7">
        <v>0</v>
      </c>
      <c r="R190" s="7">
        <v>11271716.189999999</v>
      </c>
      <c r="S190" s="7" t="s">
        <v>46</v>
      </c>
    </row>
    <row r="191" spans="1:19" ht="15" customHeight="1" x14ac:dyDescent="0.25">
      <c r="A191" s="5" t="s">
        <v>746</v>
      </c>
      <c r="B191" s="5" t="s">
        <v>477</v>
      </c>
      <c r="C191" s="6">
        <v>3627500.1</v>
      </c>
      <c r="D191" s="7">
        <v>0</v>
      </c>
      <c r="E191" s="7">
        <v>0</v>
      </c>
      <c r="F191" s="7">
        <v>0</v>
      </c>
      <c r="G191" s="7">
        <v>0</v>
      </c>
      <c r="H191" s="7">
        <v>3627500.1</v>
      </c>
      <c r="I191" s="7">
        <v>0</v>
      </c>
      <c r="J191" s="7">
        <v>0</v>
      </c>
      <c r="K191" s="7">
        <v>0</v>
      </c>
      <c r="L191" s="7">
        <v>0</v>
      </c>
      <c r="M191" s="7">
        <v>0</v>
      </c>
      <c r="N191" s="7">
        <v>0</v>
      </c>
      <c r="O191" s="101">
        <v>0</v>
      </c>
      <c r="P191" s="7">
        <v>0</v>
      </c>
      <c r="Q191" s="7">
        <v>0</v>
      </c>
      <c r="R191" s="7">
        <v>3627500.1</v>
      </c>
      <c r="S191" s="7" t="s">
        <v>46</v>
      </c>
    </row>
    <row r="192" spans="1:19" ht="15" customHeight="1" x14ac:dyDescent="0.25">
      <c r="A192" s="5" t="s">
        <v>747</v>
      </c>
      <c r="B192" s="5" t="s">
        <v>481</v>
      </c>
      <c r="C192" s="6">
        <v>3533548.36</v>
      </c>
      <c r="D192" s="7">
        <v>0</v>
      </c>
      <c r="E192" s="7">
        <v>0</v>
      </c>
      <c r="F192" s="7">
        <v>0</v>
      </c>
      <c r="G192" s="7">
        <v>0</v>
      </c>
      <c r="H192" s="7">
        <v>3533548.36</v>
      </c>
      <c r="I192" s="7">
        <v>0</v>
      </c>
      <c r="J192" s="7">
        <v>0</v>
      </c>
      <c r="K192" s="7">
        <v>0</v>
      </c>
      <c r="L192" s="7">
        <v>0</v>
      </c>
      <c r="M192" s="7">
        <v>0</v>
      </c>
      <c r="N192" s="7">
        <v>0</v>
      </c>
      <c r="O192" s="101">
        <v>0</v>
      </c>
      <c r="P192" s="7">
        <v>0</v>
      </c>
      <c r="Q192" s="7">
        <v>0</v>
      </c>
      <c r="R192" s="7">
        <v>3533548.36</v>
      </c>
      <c r="S192" s="7" t="s">
        <v>46</v>
      </c>
    </row>
    <row r="193" spans="1:19" ht="15" customHeight="1" x14ac:dyDescent="0.25">
      <c r="A193" s="5" t="s">
        <v>748</v>
      </c>
      <c r="B193" s="5" t="s">
        <v>485</v>
      </c>
      <c r="C193" s="6">
        <v>70000000</v>
      </c>
      <c r="D193" s="7">
        <v>0</v>
      </c>
      <c r="E193" s="7">
        <v>0</v>
      </c>
      <c r="F193" s="7">
        <v>30000000</v>
      </c>
      <c r="G193" s="7">
        <v>0</v>
      </c>
      <c r="H193" s="7">
        <v>100000000</v>
      </c>
      <c r="I193" s="7">
        <v>0</v>
      </c>
      <c r="J193" s="7">
        <v>0</v>
      </c>
      <c r="K193" s="7">
        <v>27442932.77</v>
      </c>
      <c r="L193" s="7">
        <v>0</v>
      </c>
      <c r="M193" s="7">
        <v>27442932.77</v>
      </c>
      <c r="N193" s="7">
        <v>-2028290</v>
      </c>
      <c r="O193" s="101">
        <v>29471222.77</v>
      </c>
      <c r="P193" s="7">
        <v>-3608174.79</v>
      </c>
      <c r="Q193" s="7">
        <v>33079397.559999999</v>
      </c>
      <c r="R193" s="7">
        <v>72557067.230000004</v>
      </c>
      <c r="S193" s="7" t="s">
        <v>46</v>
      </c>
    </row>
    <row r="194" spans="1:19" ht="15" customHeight="1" x14ac:dyDescent="0.25">
      <c r="A194" s="5" t="s">
        <v>749</v>
      </c>
      <c r="B194" s="5" t="s">
        <v>489</v>
      </c>
      <c r="C194" s="6">
        <v>70000000</v>
      </c>
      <c r="D194" s="7">
        <v>0</v>
      </c>
      <c r="E194" s="7">
        <v>0</v>
      </c>
      <c r="F194" s="7">
        <v>0</v>
      </c>
      <c r="G194" s="7">
        <v>30000000</v>
      </c>
      <c r="H194" s="7">
        <v>40000000</v>
      </c>
      <c r="I194" s="7">
        <v>0</v>
      </c>
      <c r="J194" s="7">
        <v>0</v>
      </c>
      <c r="K194" s="7">
        <v>12990184.880000001</v>
      </c>
      <c r="L194" s="7">
        <v>0</v>
      </c>
      <c r="M194" s="7">
        <v>12990184.880000001</v>
      </c>
      <c r="N194" s="7">
        <v>-600000</v>
      </c>
      <c r="O194" s="101">
        <v>13590184.880000001</v>
      </c>
      <c r="P194" s="7">
        <v>-1945161.76</v>
      </c>
      <c r="Q194" s="7">
        <v>15535346.640000001</v>
      </c>
      <c r="R194" s="7">
        <v>27009815.120000001</v>
      </c>
      <c r="S194" s="7" t="s">
        <v>46</v>
      </c>
    </row>
    <row r="195" spans="1:19" ht="15" customHeight="1" x14ac:dyDescent="0.25">
      <c r="A195" s="5" t="s">
        <v>750</v>
      </c>
      <c r="B195" s="5" t="s">
        <v>751</v>
      </c>
      <c r="C195" s="6">
        <v>1855462</v>
      </c>
      <c r="D195" s="7">
        <v>0</v>
      </c>
      <c r="E195" s="7">
        <v>0</v>
      </c>
      <c r="F195" s="7">
        <v>0</v>
      </c>
      <c r="G195" s="7">
        <v>0</v>
      </c>
      <c r="H195" s="7">
        <v>1855462</v>
      </c>
      <c r="I195" s="7">
        <v>0</v>
      </c>
      <c r="J195" s="7">
        <v>0</v>
      </c>
      <c r="K195" s="7">
        <v>0</v>
      </c>
      <c r="L195" s="7">
        <v>0</v>
      </c>
      <c r="M195" s="7">
        <v>0</v>
      </c>
      <c r="N195" s="7">
        <v>-201681</v>
      </c>
      <c r="O195" s="101">
        <v>201681</v>
      </c>
      <c r="P195" s="7">
        <v>201681</v>
      </c>
      <c r="Q195" s="7">
        <v>0</v>
      </c>
      <c r="R195" s="7">
        <v>1855462</v>
      </c>
      <c r="S195" s="7" t="s">
        <v>46</v>
      </c>
    </row>
    <row r="196" spans="1:19" ht="15" customHeight="1" x14ac:dyDescent="0.25">
      <c r="A196" s="5" t="s">
        <v>752</v>
      </c>
      <c r="B196" s="5" t="s">
        <v>753</v>
      </c>
      <c r="C196" s="6">
        <v>1470000</v>
      </c>
      <c r="D196" s="7">
        <v>0</v>
      </c>
      <c r="E196" s="7">
        <v>0</v>
      </c>
      <c r="F196" s="7">
        <v>0</v>
      </c>
      <c r="G196" s="7">
        <v>0</v>
      </c>
      <c r="H196" s="7">
        <v>1470000</v>
      </c>
      <c r="I196" s="7">
        <v>0</v>
      </c>
      <c r="J196" s="7">
        <v>0</v>
      </c>
      <c r="K196" s="7">
        <v>0</v>
      </c>
      <c r="L196" s="7">
        <v>0</v>
      </c>
      <c r="M196" s="7">
        <v>0</v>
      </c>
      <c r="N196" s="7">
        <v>0</v>
      </c>
      <c r="O196" s="101">
        <v>0</v>
      </c>
      <c r="P196" s="7">
        <v>-625000</v>
      </c>
      <c r="Q196" s="7">
        <v>625000</v>
      </c>
      <c r="R196" s="7">
        <v>1470000</v>
      </c>
      <c r="S196" s="7" t="s">
        <v>46</v>
      </c>
    </row>
    <row r="197" spans="1:19" ht="15" customHeight="1" x14ac:dyDescent="0.25">
      <c r="A197" s="5" t="s">
        <v>754</v>
      </c>
      <c r="B197" s="5" t="s">
        <v>755</v>
      </c>
      <c r="C197" s="6">
        <v>1970000</v>
      </c>
      <c r="D197" s="7">
        <v>0</v>
      </c>
      <c r="E197" s="7">
        <v>0</v>
      </c>
      <c r="F197" s="7">
        <v>0</v>
      </c>
      <c r="G197" s="7">
        <v>0</v>
      </c>
      <c r="H197" s="7">
        <v>1970000</v>
      </c>
      <c r="I197" s="7">
        <v>0</v>
      </c>
      <c r="J197" s="7">
        <v>0</v>
      </c>
      <c r="K197" s="7">
        <v>0</v>
      </c>
      <c r="L197" s="7">
        <v>0</v>
      </c>
      <c r="M197" s="7">
        <v>0</v>
      </c>
      <c r="N197" s="7">
        <v>0</v>
      </c>
      <c r="O197" s="101">
        <v>0</v>
      </c>
      <c r="P197" s="7">
        <v>-158000</v>
      </c>
      <c r="Q197" s="7">
        <v>158000</v>
      </c>
      <c r="R197" s="7">
        <v>1970000</v>
      </c>
      <c r="S197" s="7" t="s">
        <v>46</v>
      </c>
    </row>
  </sheetData>
  <mergeCells count="9">
    <mergeCell ref="O6:P6"/>
    <mergeCell ref="A1:M1"/>
    <mergeCell ref="A2:M2"/>
    <mergeCell ref="A3:M3"/>
    <mergeCell ref="A4:M4"/>
    <mergeCell ref="A5:M5"/>
    <mergeCell ref="D6:G6"/>
    <mergeCell ref="K6:L6"/>
    <mergeCell ref="M6:N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59"/>
  <sheetViews>
    <sheetView topLeftCell="A127" workbookViewId="0">
      <selection activeCell="B155" sqref="B155:K156"/>
    </sheetView>
  </sheetViews>
  <sheetFormatPr baseColWidth="10" defaultRowHeight="15" x14ac:dyDescent="0.25"/>
  <cols>
    <col min="1" max="1" width="9.7109375" customWidth="1"/>
    <col min="2" max="2" width="16.5703125" customWidth="1"/>
    <col min="3" max="3" width="6.85546875" customWidth="1"/>
    <col min="5" max="5" width="23" customWidth="1"/>
    <col min="6" max="6" width="12.7109375" customWidth="1"/>
    <col min="7" max="7" width="43.7109375" customWidth="1"/>
    <col min="9" max="9" width="42.140625" customWidth="1"/>
    <col min="10" max="10" width="22.85546875" customWidth="1"/>
    <col min="11" max="11" width="12.28515625" customWidth="1"/>
    <col min="12" max="12" width="22.28515625" style="59" customWidth="1"/>
    <col min="13" max="13" width="12.7109375" bestFit="1" customWidth="1"/>
  </cols>
  <sheetData>
    <row r="1" spans="1:13" ht="23.25" x14ac:dyDescent="0.35">
      <c r="B1" s="40" t="s">
        <v>1158</v>
      </c>
      <c r="L1" s="50"/>
    </row>
    <row r="2" spans="1:13" ht="15.75" thickBot="1" x14ac:dyDescent="0.3">
      <c r="B2" s="516"/>
      <c r="C2" s="516"/>
      <c r="D2" s="516"/>
      <c r="E2" s="516"/>
      <c r="F2" s="516"/>
      <c r="G2" s="516"/>
      <c r="H2" s="516"/>
      <c r="I2" s="516"/>
      <c r="J2" s="516"/>
      <c r="K2" s="30"/>
      <c r="L2" s="51"/>
    </row>
    <row r="3" spans="1:13" ht="18.75" customHeight="1" x14ac:dyDescent="0.25">
      <c r="A3" s="536" t="s">
        <v>1155</v>
      </c>
      <c r="B3" s="34" t="s">
        <v>1462</v>
      </c>
      <c r="C3" s="35"/>
      <c r="D3" s="35"/>
      <c r="E3" s="35"/>
      <c r="F3" s="35"/>
      <c r="G3" s="35"/>
      <c r="H3" s="35"/>
      <c r="I3" s="35"/>
      <c r="J3" s="35"/>
      <c r="K3" s="35"/>
      <c r="L3" s="52"/>
    </row>
    <row r="4" spans="1:13" ht="18.75" customHeight="1" thickBot="1" x14ac:dyDescent="0.3">
      <c r="A4" s="537"/>
      <c r="B4" s="36" t="s">
        <v>758</v>
      </c>
      <c r="C4" s="36" t="s">
        <v>759</v>
      </c>
      <c r="D4" s="36" t="s">
        <v>760</v>
      </c>
      <c r="E4" s="36" t="s">
        <v>761</v>
      </c>
      <c r="F4" s="36" t="s">
        <v>762</v>
      </c>
      <c r="G4" s="36" t="s">
        <v>763</v>
      </c>
      <c r="H4" s="36" t="s">
        <v>764</v>
      </c>
      <c r="I4" s="36" t="s">
        <v>46</v>
      </c>
      <c r="J4" s="36" t="s">
        <v>765</v>
      </c>
      <c r="K4" s="36" t="s">
        <v>762</v>
      </c>
      <c r="L4" s="53" t="s">
        <v>766</v>
      </c>
    </row>
    <row r="5" spans="1:13" ht="18.75" customHeight="1" x14ac:dyDescent="0.25">
      <c r="A5" s="537"/>
      <c r="B5" s="25" t="s">
        <v>672</v>
      </c>
      <c r="C5" s="25"/>
      <c r="D5" s="26">
        <v>44750</v>
      </c>
      <c r="E5" s="25" t="s">
        <v>768</v>
      </c>
      <c r="F5" s="37">
        <v>2022100663</v>
      </c>
      <c r="G5" s="25" t="s">
        <v>769</v>
      </c>
      <c r="H5" s="25">
        <v>891200200</v>
      </c>
      <c r="I5" s="25" t="s">
        <v>1354</v>
      </c>
      <c r="J5" s="25" t="s">
        <v>771</v>
      </c>
      <c r="K5" s="28">
        <v>2022000012</v>
      </c>
      <c r="L5" s="106">
        <v>3544840</v>
      </c>
    </row>
    <row r="6" spans="1:13" ht="18.75" customHeight="1" x14ac:dyDescent="0.25">
      <c r="A6" s="537"/>
      <c r="B6" s="20" t="s">
        <v>672</v>
      </c>
      <c r="C6" s="20"/>
      <c r="D6" s="21">
        <v>44775</v>
      </c>
      <c r="E6" s="20" t="s">
        <v>768</v>
      </c>
      <c r="F6" s="38">
        <v>2022100775</v>
      </c>
      <c r="G6" s="20" t="s">
        <v>769</v>
      </c>
      <c r="H6" s="20">
        <v>891200200</v>
      </c>
      <c r="I6" s="20" t="s">
        <v>1355</v>
      </c>
      <c r="J6" s="20" t="s">
        <v>771</v>
      </c>
      <c r="K6" s="23">
        <v>2022000012</v>
      </c>
      <c r="L6" s="147">
        <v>3804400</v>
      </c>
    </row>
    <row r="7" spans="1:13" ht="18.75" customHeight="1" x14ac:dyDescent="0.25">
      <c r="A7" s="537"/>
      <c r="B7" s="25" t="s">
        <v>672</v>
      </c>
      <c r="C7" s="25"/>
      <c r="D7" s="26">
        <v>44813</v>
      </c>
      <c r="E7" s="25" t="s">
        <v>768</v>
      </c>
      <c r="F7" s="37">
        <v>2022100996</v>
      </c>
      <c r="G7" s="25" t="s">
        <v>769</v>
      </c>
      <c r="H7" s="25">
        <v>891200200</v>
      </c>
      <c r="I7" s="25" t="s">
        <v>1356</v>
      </c>
      <c r="J7" s="25" t="s">
        <v>771</v>
      </c>
      <c r="K7" s="28">
        <v>2022000012</v>
      </c>
      <c r="L7" s="147">
        <v>4190230</v>
      </c>
    </row>
    <row r="8" spans="1:13" ht="18" customHeight="1" x14ac:dyDescent="0.25">
      <c r="A8" s="537"/>
      <c r="B8" s="512"/>
      <c r="C8" s="512"/>
      <c r="D8" s="512"/>
      <c r="E8" s="512"/>
      <c r="F8" s="512"/>
      <c r="G8" s="512"/>
      <c r="H8" s="512"/>
      <c r="I8" s="512"/>
      <c r="J8" s="512"/>
      <c r="K8" s="512"/>
      <c r="L8" s="554">
        <f>SUM(L5:L7)</f>
        <v>11539470</v>
      </c>
      <c r="M8" s="146"/>
    </row>
    <row r="9" spans="1:13" ht="18.75" hidden="1" customHeight="1" x14ac:dyDescent="0.25">
      <c r="A9" s="537"/>
      <c r="B9" s="512"/>
      <c r="C9" s="512"/>
      <c r="D9" s="512"/>
      <c r="E9" s="512"/>
      <c r="F9" s="512"/>
      <c r="G9" s="512"/>
      <c r="H9" s="512"/>
      <c r="I9" s="512"/>
      <c r="J9" s="512"/>
      <c r="K9" s="512"/>
      <c r="L9" s="555"/>
    </row>
    <row r="10" spans="1:13" ht="18.75" customHeight="1" x14ac:dyDescent="0.25">
      <c r="A10" s="537"/>
      <c r="B10" s="551" t="s">
        <v>1463</v>
      </c>
      <c r="C10" s="551"/>
      <c r="D10" s="551"/>
      <c r="E10" s="551"/>
      <c r="F10" s="551"/>
      <c r="G10" s="551"/>
      <c r="H10" s="551"/>
      <c r="I10" s="551"/>
      <c r="J10" s="551"/>
      <c r="K10" s="30"/>
      <c r="L10" s="108"/>
    </row>
    <row r="11" spans="1:13" ht="18.75" customHeight="1" thickBot="1" x14ac:dyDescent="0.3">
      <c r="A11" s="537"/>
      <c r="B11" s="36" t="s">
        <v>758</v>
      </c>
      <c r="C11" s="36" t="s">
        <v>759</v>
      </c>
      <c r="D11" s="36" t="s">
        <v>760</v>
      </c>
      <c r="E11" s="36" t="s">
        <v>761</v>
      </c>
      <c r="F11" s="36" t="s">
        <v>762</v>
      </c>
      <c r="G11" s="36" t="s">
        <v>763</v>
      </c>
      <c r="H11" s="36" t="s">
        <v>764</v>
      </c>
      <c r="I11" s="36" t="s">
        <v>46</v>
      </c>
      <c r="J11" s="36" t="s">
        <v>765</v>
      </c>
      <c r="K11" s="36" t="s">
        <v>762</v>
      </c>
      <c r="L11" s="36" t="s">
        <v>766</v>
      </c>
    </row>
    <row r="12" spans="1:13" ht="18.75" customHeight="1" x14ac:dyDescent="0.25">
      <c r="A12" s="542"/>
      <c r="B12" s="109" t="s">
        <v>673</v>
      </c>
      <c r="C12" s="90"/>
      <c r="D12" s="91">
        <v>44743</v>
      </c>
      <c r="E12" s="90" t="s">
        <v>768</v>
      </c>
      <c r="F12" s="92">
        <v>2022590127</v>
      </c>
      <c r="G12" s="90" t="s">
        <v>769</v>
      </c>
      <c r="H12" s="90">
        <v>891200200</v>
      </c>
      <c r="I12" s="90" t="s">
        <v>1357</v>
      </c>
      <c r="J12" s="90" t="s">
        <v>771</v>
      </c>
      <c r="K12" s="114">
        <v>2022000012</v>
      </c>
      <c r="L12" s="110">
        <v>2610730</v>
      </c>
    </row>
    <row r="13" spans="1:13" ht="18.75" customHeight="1" x14ac:dyDescent="0.25">
      <c r="A13" s="542"/>
      <c r="B13" s="44" t="s">
        <v>673</v>
      </c>
      <c r="C13" s="20"/>
      <c r="D13" s="21">
        <v>44775</v>
      </c>
      <c r="E13" s="20" t="s">
        <v>768</v>
      </c>
      <c r="F13" s="38">
        <v>2022590152</v>
      </c>
      <c r="G13" s="20" t="s">
        <v>769</v>
      </c>
      <c r="H13" s="20">
        <v>891200200</v>
      </c>
      <c r="I13" s="20" t="s">
        <v>1358</v>
      </c>
      <c r="J13" s="20" t="s">
        <v>771</v>
      </c>
      <c r="K13" s="115">
        <v>2022000012</v>
      </c>
      <c r="L13" s="112">
        <v>3019460</v>
      </c>
    </row>
    <row r="14" spans="1:13" x14ac:dyDescent="0.25">
      <c r="A14" s="542"/>
      <c r="B14" s="41" t="s">
        <v>673</v>
      </c>
      <c r="C14" s="25"/>
      <c r="D14" s="26">
        <v>44806</v>
      </c>
      <c r="E14" s="25" t="s">
        <v>768</v>
      </c>
      <c r="F14" s="37">
        <v>2022590189</v>
      </c>
      <c r="G14" s="25" t="s">
        <v>769</v>
      </c>
      <c r="H14" s="25">
        <v>891200200</v>
      </c>
      <c r="I14" s="25" t="s">
        <v>1359</v>
      </c>
      <c r="J14" s="25" t="s">
        <v>771</v>
      </c>
      <c r="K14" s="116">
        <v>2022000012</v>
      </c>
      <c r="L14" s="112">
        <v>4341090</v>
      </c>
      <c r="M14" s="146"/>
    </row>
    <row r="15" spans="1:13" x14ac:dyDescent="0.25">
      <c r="A15" s="542"/>
      <c r="B15" s="546"/>
      <c r="C15" s="512"/>
      <c r="D15" s="512"/>
      <c r="E15" s="512"/>
      <c r="F15" s="512"/>
      <c r="G15" s="512"/>
      <c r="H15" s="512"/>
      <c r="I15" s="512"/>
      <c r="J15" s="512"/>
      <c r="K15" s="556"/>
      <c r="L15" s="560">
        <f>SUM(L12:L14)</f>
        <v>9971280</v>
      </c>
    </row>
    <row r="16" spans="1:13" ht="9" customHeight="1" thickBot="1" x14ac:dyDescent="0.3">
      <c r="A16" s="543"/>
      <c r="B16" s="557"/>
      <c r="C16" s="558"/>
      <c r="D16" s="558"/>
      <c r="E16" s="558"/>
      <c r="F16" s="558"/>
      <c r="G16" s="558"/>
      <c r="H16" s="558"/>
      <c r="I16" s="558"/>
      <c r="J16" s="558"/>
      <c r="K16" s="559"/>
      <c r="L16" s="561"/>
    </row>
    <row r="17" spans="1:13" ht="15.75" thickBot="1" x14ac:dyDescent="0.3">
      <c r="B17" s="544"/>
      <c r="C17" s="545"/>
      <c r="D17" s="545"/>
      <c r="E17" s="545"/>
      <c r="F17" s="545"/>
      <c r="G17" s="545"/>
      <c r="H17" s="545"/>
      <c r="I17" s="545"/>
      <c r="J17" s="545"/>
      <c r="K17" s="113" t="s">
        <v>1154</v>
      </c>
      <c r="L17" s="117">
        <f>+L8+L15</f>
        <v>21510750</v>
      </c>
      <c r="M17" s="146"/>
    </row>
    <row r="18" spans="1:13" ht="15.75" x14ac:dyDescent="0.25">
      <c r="A18" s="536" t="s">
        <v>1159</v>
      </c>
      <c r="B18" s="42" t="s">
        <v>1360</v>
      </c>
      <c r="C18" s="35"/>
      <c r="D18" s="35"/>
      <c r="E18" s="35"/>
      <c r="F18" s="35"/>
      <c r="G18" s="35"/>
      <c r="H18" s="35"/>
      <c r="I18" s="35"/>
      <c r="J18" s="35"/>
      <c r="K18" s="35"/>
      <c r="L18" s="52"/>
    </row>
    <row r="19" spans="1:13" x14ac:dyDescent="0.25">
      <c r="A19" s="537"/>
      <c r="B19" s="43" t="s">
        <v>758</v>
      </c>
      <c r="C19" s="36" t="s">
        <v>759</v>
      </c>
      <c r="D19" s="36" t="s">
        <v>760</v>
      </c>
      <c r="E19" s="36" t="s">
        <v>761</v>
      </c>
      <c r="F19" s="36" t="s">
        <v>762</v>
      </c>
      <c r="G19" s="36" t="s">
        <v>763</v>
      </c>
      <c r="H19" s="36" t="s">
        <v>764</v>
      </c>
      <c r="I19" s="36" t="s">
        <v>46</v>
      </c>
      <c r="J19" s="36" t="s">
        <v>765</v>
      </c>
      <c r="K19" s="36" t="s">
        <v>762</v>
      </c>
      <c r="L19" s="53" t="s">
        <v>766</v>
      </c>
    </row>
    <row r="20" spans="1:13" ht="15.75" thickBot="1" x14ac:dyDescent="0.3">
      <c r="A20" s="537"/>
      <c r="B20" s="36" t="s">
        <v>758</v>
      </c>
      <c r="C20" s="36" t="s">
        <v>759</v>
      </c>
      <c r="D20" s="36" t="s">
        <v>760</v>
      </c>
      <c r="E20" s="36" t="s">
        <v>761</v>
      </c>
      <c r="F20" s="36" t="s">
        <v>762</v>
      </c>
      <c r="G20" s="36" t="s">
        <v>763</v>
      </c>
      <c r="H20" s="36" t="s">
        <v>764</v>
      </c>
      <c r="I20" s="36" t="s">
        <v>46</v>
      </c>
      <c r="J20" s="36" t="s">
        <v>765</v>
      </c>
      <c r="K20" s="36" t="s">
        <v>762</v>
      </c>
      <c r="L20" s="36" t="s">
        <v>766</v>
      </c>
    </row>
    <row r="21" spans="1:13" x14ac:dyDescent="0.25">
      <c r="A21" s="542"/>
      <c r="B21" s="109" t="s">
        <v>670</v>
      </c>
      <c r="C21" s="90"/>
      <c r="D21" s="91">
        <v>44750</v>
      </c>
      <c r="E21" s="90" t="s">
        <v>768</v>
      </c>
      <c r="F21" s="92">
        <v>2022100668</v>
      </c>
      <c r="G21" s="90" t="s">
        <v>804</v>
      </c>
      <c r="H21" s="90">
        <v>891200686</v>
      </c>
      <c r="I21" s="90" t="s">
        <v>1361</v>
      </c>
      <c r="J21" s="90" t="s">
        <v>771</v>
      </c>
      <c r="K21" s="114">
        <v>2022000011</v>
      </c>
      <c r="L21" s="110">
        <v>2159090</v>
      </c>
    </row>
    <row r="22" spans="1:13" x14ac:dyDescent="0.25">
      <c r="A22" s="542"/>
      <c r="B22" s="44" t="s">
        <v>670</v>
      </c>
      <c r="C22" s="20"/>
      <c r="D22" s="21">
        <v>44781</v>
      </c>
      <c r="E22" s="20" t="s">
        <v>768</v>
      </c>
      <c r="F22" s="38">
        <v>2022100784</v>
      </c>
      <c r="G22" s="20" t="s">
        <v>804</v>
      </c>
      <c r="H22" s="20">
        <v>891200686</v>
      </c>
      <c r="I22" s="20" t="s">
        <v>1362</v>
      </c>
      <c r="J22" s="20" t="s">
        <v>771</v>
      </c>
      <c r="K22" s="115">
        <v>2022000011</v>
      </c>
      <c r="L22" s="112">
        <v>2204460</v>
      </c>
    </row>
    <row r="23" spans="1:13" x14ac:dyDescent="0.25">
      <c r="A23" s="542"/>
      <c r="B23" s="41" t="s">
        <v>670</v>
      </c>
      <c r="C23" s="25"/>
      <c r="D23" s="26">
        <v>44813</v>
      </c>
      <c r="E23" s="25" t="s">
        <v>768</v>
      </c>
      <c r="F23" s="37">
        <v>2022100994</v>
      </c>
      <c r="G23" s="25" t="s">
        <v>804</v>
      </c>
      <c r="H23" s="25">
        <v>891200686</v>
      </c>
      <c r="I23" s="25" t="s">
        <v>1363</v>
      </c>
      <c r="J23" s="25" t="s">
        <v>771</v>
      </c>
      <c r="K23" s="116">
        <v>2022000011</v>
      </c>
      <c r="L23" s="112">
        <v>2275760</v>
      </c>
      <c r="M23" s="146"/>
    </row>
    <row r="24" spans="1:13" x14ac:dyDescent="0.25">
      <c r="A24" s="542"/>
      <c r="B24" s="105" t="s">
        <v>779</v>
      </c>
      <c r="C24" s="25"/>
      <c r="D24" s="25"/>
      <c r="E24" s="25"/>
      <c r="F24" s="25"/>
      <c r="G24" s="25"/>
      <c r="H24" s="25"/>
      <c r="I24" s="25"/>
      <c r="J24" s="25"/>
      <c r="K24" s="125"/>
      <c r="L24" s="562">
        <f>SUM(L21:L23)</f>
        <v>6639310</v>
      </c>
    </row>
    <row r="25" spans="1:13" ht="16.5" customHeight="1" x14ac:dyDescent="0.25">
      <c r="A25" s="542"/>
      <c r="B25" s="41"/>
      <c r="C25" s="25"/>
      <c r="D25" s="25"/>
      <c r="E25" s="25"/>
      <c r="F25" s="25"/>
      <c r="G25" s="25"/>
      <c r="H25" s="25"/>
      <c r="I25" s="25"/>
      <c r="J25" s="25"/>
      <c r="K25" s="125" t="s">
        <v>1364</v>
      </c>
      <c r="L25" s="563"/>
    </row>
    <row r="26" spans="1:13" ht="16.5" customHeight="1" thickBot="1" x14ac:dyDescent="0.3">
      <c r="A26" s="543"/>
      <c r="B26" s="544"/>
      <c r="C26" s="545"/>
      <c r="D26" s="545"/>
      <c r="E26" s="545"/>
      <c r="F26" s="545"/>
      <c r="G26" s="545"/>
      <c r="H26" s="545"/>
      <c r="I26" s="545"/>
      <c r="J26" s="545"/>
      <c r="K26" s="126"/>
      <c r="L26" s="118"/>
    </row>
    <row r="27" spans="1:13" ht="15.75" customHeight="1" x14ac:dyDescent="0.25">
      <c r="A27" s="536" t="s">
        <v>1164</v>
      </c>
      <c r="B27" s="34" t="s">
        <v>1365</v>
      </c>
      <c r="C27" s="35"/>
      <c r="D27" s="35"/>
      <c r="E27" s="35"/>
      <c r="F27" s="35"/>
      <c r="G27" s="35"/>
      <c r="H27" s="35"/>
      <c r="I27" s="35"/>
      <c r="J27" s="35"/>
      <c r="K27" s="35"/>
      <c r="L27" s="62"/>
    </row>
    <row r="28" spans="1:13" ht="15.75" thickBot="1" x14ac:dyDescent="0.3">
      <c r="A28" s="537"/>
      <c r="B28" s="63" t="s">
        <v>758</v>
      </c>
      <c r="C28" s="63" t="s">
        <v>759</v>
      </c>
      <c r="D28" s="63" t="s">
        <v>760</v>
      </c>
      <c r="E28" s="63" t="s">
        <v>761</v>
      </c>
      <c r="F28" s="63" t="s">
        <v>762</v>
      </c>
      <c r="G28" s="63" t="s">
        <v>763</v>
      </c>
      <c r="H28" s="63" t="s">
        <v>764</v>
      </c>
      <c r="I28" s="63" t="s">
        <v>46</v>
      </c>
      <c r="J28" s="63" t="s">
        <v>765</v>
      </c>
      <c r="K28" s="63" t="s">
        <v>762</v>
      </c>
      <c r="L28" s="64" t="s">
        <v>766</v>
      </c>
    </row>
    <row r="29" spans="1:13" x14ac:dyDescent="0.25">
      <c r="A29" s="537"/>
      <c r="B29" s="109" t="s">
        <v>740</v>
      </c>
      <c r="C29" s="90"/>
      <c r="D29" s="91">
        <v>44744</v>
      </c>
      <c r="E29" s="90" t="s">
        <v>768</v>
      </c>
      <c r="F29" s="92">
        <v>2022100655</v>
      </c>
      <c r="G29" s="90" t="s">
        <v>845</v>
      </c>
      <c r="H29" s="90">
        <v>830122566</v>
      </c>
      <c r="I29" s="90" t="s">
        <v>1366</v>
      </c>
      <c r="J29" s="90" t="s">
        <v>771</v>
      </c>
      <c r="K29" s="114">
        <v>2022000010</v>
      </c>
      <c r="L29" s="110">
        <v>205281.08</v>
      </c>
    </row>
    <row r="30" spans="1:13" x14ac:dyDescent="0.25">
      <c r="A30" s="537"/>
      <c r="B30" s="44" t="s">
        <v>740</v>
      </c>
      <c r="C30" s="20"/>
      <c r="D30" s="21">
        <v>44744</v>
      </c>
      <c r="E30" s="20" t="s">
        <v>768</v>
      </c>
      <c r="F30" s="38">
        <v>2022100656</v>
      </c>
      <c r="G30" s="20" t="s">
        <v>845</v>
      </c>
      <c r="H30" s="20">
        <v>830122566</v>
      </c>
      <c r="I30" s="20" t="s">
        <v>849</v>
      </c>
      <c r="J30" s="20" t="s">
        <v>771</v>
      </c>
      <c r="K30" s="115">
        <v>2022000010</v>
      </c>
      <c r="L30" s="111">
        <v>212881</v>
      </c>
    </row>
    <row r="31" spans="1:13" x14ac:dyDescent="0.25">
      <c r="A31" s="537"/>
      <c r="B31" s="41" t="s">
        <v>740</v>
      </c>
      <c r="C31" s="25"/>
      <c r="D31" s="26">
        <v>44744</v>
      </c>
      <c r="E31" s="25" t="s">
        <v>768</v>
      </c>
      <c r="F31" s="37">
        <v>2022100659</v>
      </c>
      <c r="G31" s="25" t="s">
        <v>845</v>
      </c>
      <c r="H31" s="25">
        <v>830122566</v>
      </c>
      <c r="I31" s="25" t="s">
        <v>1367</v>
      </c>
      <c r="J31" s="25" t="s">
        <v>771</v>
      </c>
      <c r="K31" s="116">
        <v>2022000010</v>
      </c>
      <c r="L31" s="112">
        <v>160500</v>
      </c>
    </row>
    <row r="32" spans="1:13" x14ac:dyDescent="0.25">
      <c r="A32" s="537"/>
      <c r="B32" s="44" t="s">
        <v>740</v>
      </c>
      <c r="C32" s="20"/>
      <c r="D32" s="21">
        <v>44750</v>
      </c>
      <c r="E32" s="20" t="s">
        <v>768</v>
      </c>
      <c r="F32" s="38">
        <v>2022100669</v>
      </c>
      <c r="G32" s="20" t="s">
        <v>845</v>
      </c>
      <c r="H32" s="20">
        <v>830122566</v>
      </c>
      <c r="I32" s="20" t="s">
        <v>1368</v>
      </c>
      <c r="J32" s="20" t="s">
        <v>771</v>
      </c>
      <c r="K32" s="115">
        <v>2022000010</v>
      </c>
      <c r="L32" s="111">
        <v>74820.92</v>
      </c>
    </row>
    <row r="33" spans="1:12" x14ac:dyDescent="0.25">
      <c r="A33" s="537"/>
      <c r="B33" s="41" t="s">
        <v>740</v>
      </c>
      <c r="C33" s="25"/>
      <c r="D33" s="26">
        <v>44755</v>
      </c>
      <c r="E33" s="25" t="s">
        <v>768</v>
      </c>
      <c r="F33" s="37">
        <v>2022100674</v>
      </c>
      <c r="G33" s="25" t="s">
        <v>845</v>
      </c>
      <c r="H33" s="25">
        <v>830122566</v>
      </c>
      <c r="I33" s="25" t="s">
        <v>1369</v>
      </c>
      <c r="J33" s="25" t="s">
        <v>771</v>
      </c>
      <c r="K33" s="116">
        <v>2022000010</v>
      </c>
      <c r="L33" s="112">
        <v>24932.97</v>
      </c>
    </row>
    <row r="34" spans="1:12" x14ac:dyDescent="0.25">
      <c r="A34" s="537"/>
      <c r="B34" s="44" t="s">
        <v>740</v>
      </c>
      <c r="C34" s="20"/>
      <c r="D34" s="21">
        <v>44769</v>
      </c>
      <c r="E34" s="20" t="s">
        <v>768</v>
      </c>
      <c r="F34" s="38">
        <v>2022100737</v>
      </c>
      <c r="G34" s="20" t="s">
        <v>845</v>
      </c>
      <c r="H34" s="20">
        <v>830122566</v>
      </c>
      <c r="I34" s="20" t="s">
        <v>1370</v>
      </c>
      <c r="J34" s="20" t="s">
        <v>771</v>
      </c>
      <c r="K34" s="115">
        <v>2022000010</v>
      </c>
      <c r="L34" s="111">
        <v>74918.92</v>
      </c>
    </row>
    <row r="35" spans="1:12" x14ac:dyDescent="0.25">
      <c r="A35" s="537"/>
      <c r="B35" s="41" t="s">
        <v>740</v>
      </c>
      <c r="C35" s="25"/>
      <c r="D35" s="26">
        <v>44775</v>
      </c>
      <c r="E35" s="25" t="s">
        <v>768</v>
      </c>
      <c r="F35" s="37">
        <v>2022100772</v>
      </c>
      <c r="G35" s="25" t="s">
        <v>845</v>
      </c>
      <c r="H35" s="25">
        <v>830122566</v>
      </c>
      <c r="I35" s="25" t="s">
        <v>1371</v>
      </c>
      <c r="J35" s="25" t="s">
        <v>771</v>
      </c>
      <c r="K35" s="116">
        <v>2022000010</v>
      </c>
      <c r="L35" s="112">
        <v>160500</v>
      </c>
    </row>
    <row r="36" spans="1:12" x14ac:dyDescent="0.25">
      <c r="A36" s="537"/>
      <c r="B36" s="44" t="s">
        <v>740</v>
      </c>
      <c r="C36" s="20"/>
      <c r="D36" s="21">
        <v>44775</v>
      </c>
      <c r="E36" s="20" t="s">
        <v>768</v>
      </c>
      <c r="F36" s="38">
        <v>2022100773</v>
      </c>
      <c r="G36" s="20" t="s">
        <v>845</v>
      </c>
      <c r="H36" s="20">
        <v>830122566</v>
      </c>
      <c r="I36" s="20" t="s">
        <v>1372</v>
      </c>
      <c r="J36" s="20" t="s">
        <v>771</v>
      </c>
      <c r="K36" s="115">
        <v>2022000010</v>
      </c>
      <c r="L36" s="111">
        <v>203640.92</v>
      </c>
    </row>
    <row r="37" spans="1:12" x14ac:dyDescent="0.25">
      <c r="A37" s="537"/>
      <c r="B37" s="41" t="s">
        <v>740</v>
      </c>
      <c r="C37" s="25"/>
      <c r="D37" s="26">
        <v>44775</v>
      </c>
      <c r="E37" s="25" t="s">
        <v>768</v>
      </c>
      <c r="F37" s="37">
        <v>2022100774</v>
      </c>
      <c r="G37" s="25" t="s">
        <v>845</v>
      </c>
      <c r="H37" s="25">
        <v>830122566</v>
      </c>
      <c r="I37" s="25" t="s">
        <v>849</v>
      </c>
      <c r="J37" s="25" t="s">
        <v>771</v>
      </c>
      <c r="K37" s="116">
        <v>2022000010</v>
      </c>
      <c r="L37" s="112">
        <v>253402</v>
      </c>
    </row>
    <row r="38" spans="1:12" x14ac:dyDescent="0.25">
      <c r="A38" s="537"/>
      <c r="B38" s="44" t="s">
        <v>740</v>
      </c>
      <c r="C38" s="20"/>
      <c r="D38" s="21">
        <v>44786</v>
      </c>
      <c r="E38" s="20" t="s">
        <v>768</v>
      </c>
      <c r="F38" s="38">
        <v>2022100791</v>
      </c>
      <c r="G38" s="20" t="s">
        <v>845</v>
      </c>
      <c r="H38" s="20">
        <v>830122566</v>
      </c>
      <c r="I38" s="20" t="s">
        <v>849</v>
      </c>
      <c r="J38" s="20" t="s">
        <v>771</v>
      </c>
      <c r="K38" s="115">
        <v>2022000010</v>
      </c>
      <c r="L38" s="111">
        <v>24937.02</v>
      </c>
    </row>
    <row r="39" spans="1:12" x14ac:dyDescent="0.25">
      <c r="A39" s="537"/>
      <c r="B39" s="41" t="s">
        <v>740</v>
      </c>
      <c r="C39" s="25"/>
      <c r="D39" s="26">
        <v>44800</v>
      </c>
      <c r="E39" s="25" t="s">
        <v>768</v>
      </c>
      <c r="F39" s="37">
        <v>2022100844</v>
      </c>
      <c r="G39" s="25" t="s">
        <v>845</v>
      </c>
      <c r="H39" s="25">
        <v>830122566</v>
      </c>
      <c r="I39" s="25" t="s">
        <v>1373</v>
      </c>
      <c r="J39" s="25" t="s">
        <v>771</v>
      </c>
      <c r="K39" s="116">
        <v>2022000010</v>
      </c>
      <c r="L39" s="112">
        <v>73998.91</v>
      </c>
    </row>
    <row r="40" spans="1:12" x14ac:dyDescent="0.25">
      <c r="A40" s="537"/>
      <c r="B40" s="44" t="s">
        <v>740</v>
      </c>
      <c r="C40" s="20"/>
      <c r="D40" s="21">
        <v>44806</v>
      </c>
      <c r="E40" s="20" t="s">
        <v>768</v>
      </c>
      <c r="F40" s="38">
        <v>2022100972</v>
      </c>
      <c r="G40" s="20" t="s">
        <v>845</v>
      </c>
      <c r="H40" s="20">
        <v>830122566</v>
      </c>
      <c r="I40" s="20" t="s">
        <v>849</v>
      </c>
      <c r="J40" s="20" t="s">
        <v>771</v>
      </c>
      <c r="K40" s="115">
        <v>2022000010</v>
      </c>
      <c r="L40" s="111">
        <v>212811</v>
      </c>
    </row>
    <row r="41" spans="1:12" x14ac:dyDescent="0.25">
      <c r="A41" s="537"/>
      <c r="B41" s="41" t="s">
        <v>740</v>
      </c>
      <c r="C41" s="25"/>
      <c r="D41" s="26">
        <v>44806</v>
      </c>
      <c r="E41" s="25" t="s">
        <v>768</v>
      </c>
      <c r="F41" s="37">
        <v>2022100976</v>
      </c>
      <c r="G41" s="25" t="s">
        <v>845</v>
      </c>
      <c r="H41" s="25">
        <v>830122566</v>
      </c>
      <c r="I41" s="25" t="s">
        <v>1374</v>
      </c>
      <c r="J41" s="25" t="s">
        <v>771</v>
      </c>
      <c r="K41" s="116">
        <v>2022000010</v>
      </c>
      <c r="L41" s="112">
        <v>11072.94</v>
      </c>
    </row>
    <row r="42" spans="1:12" x14ac:dyDescent="0.25">
      <c r="A42" s="537"/>
      <c r="B42" s="44" t="s">
        <v>740</v>
      </c>
      <c r="C42" s="20"/>
      <c r="D42" s="21">
        <v>44806</v>
      </c>
      <c r="E42" s="20" t="s">
        <v>768</v>
      </c>
      <c r="F42" s="38">
        <v>2022100977</v>
      </c>
      <c r="G42" s="20" t="s">
        <v>845</v>
      </c>
      <c r="H42" s="20">
        <v>830122566</v>
      </c>
      <c r="I42" s="20" t="s">
        <v>1375</v>
      </c>
      <c r="J42" s="20" t="s">
        <v>771</v>
      </c>
      <c r="K42" s="115">
        <v>2022000010</v>
      </c>
      <c r="L42" s="111">
        <v>177513</v>
      </c>
    </row>
    <row r="43" spans="1:12" x14ac:dyDescent="0.25">
      <c r="A43" s="537"/>
      <c r="B43" s="41" t="s">
        <v>740</v>
      </c>
      <c r="C43" s="25"/>
      <c r="D43" s="26">
        <v>44817</v>
      </c>
      <c r="E43" s="25" t="s">
        <v>768</v>
      </c>
      <c r="F43" s="37">
        <v>2022101015</v>
      </c>
      <c r="G43" s="25" t="s">
        <v>845</v>
      </c>
      <c r="H43" s="25">
        <v>830122566</v>
      </c>
      <c r="I43" s="25" t="s">
        <v>1376</v>
      </c>
      <c r="J43" s="25" t="s">
        <v>771</v>
      </c>
      <c r="K43" s="116">
        <v>2022000010</v>
      </c>
      <c r="L43" s="112">
        <v>24933</v>
      </c>
    </row>
    <row r="44" spans="1:12" ht="15.75" thickBot="1" x14ac:dyDescent="0.3">
      <c r="A44" s="537"/>
      <c r="B44" s="119" t="s">
        <v>740</v>
      </c>
      <c r="C44" s="120"/>
      <c r="D44" s="121">
        <v>44834</v>
      </c>
      <c r="E44" s="120" t="s">
        <v>768</v>
      </c>
      <c r="F44" s="122">
        <v>2022101155</v>
      </c>
      <c r="G44" s="120" t="s">
        <v>845</v>
      </c>
      <c r="H44" s="120">
        <v>830122566</v>
      </c>
      <c r="I44" s="120" t="s">
        <v>1377</v>
      </c>
      <c r="J44" s="120" t="s">
        <v>771</v>
      </c>
      <c r="K44" s="127">
        <v>2022000010</v>
      </c>
      <c r="L44" s="123">
        <v>74799</v>
      </c>
    </row>
    <row r="45" spans="1:12" x14ac:dyDescent="0.25">
      <c r="A45" s="537"/>
      <c r="B45" s="546"/>
      <c r="C45" s="512"/>
      <c r="D45" s="512"/>
      <c r="E45" s="512"/>
      <c r="F45" s="512"/>
      <c r="G45" s="512"/>
      <c r="H45" s="512"/>
      <c r="I45" s="512"/>
      <c r="J45" s="512"/>
      <c r="K45" s="512"/>
      <c r="L45" s="564"/>
    </row>
    <row r="46" spans="1:12" x14ac:dyDescent="0.25">
      <c r="A46" s="537"/>
      <c r="B46" s="546"/>
      <c r="C46" s="512"/>
      <c r="D46" s="512"/>
      <c r="E46" s="512"/>
      <c r="F46" s="512"/>
      <c r="G46" s="512"/>
      <c r="H46" s="512"/>
      <c r="I46" s="512"/>
      <c r="J46" s="512"/>
      <c r="K46" s="512"/>
      <c r="L46" s="565"/>
    </row>
    <row r="47" spans="1:12" ht="15.75" thickBot="1" x14ac:dyDescent="0.3">
      <c r="A47" s="537"/>
      <c r="B47" s="550" t="s">
        <v>1378</v>
      </c>
      <c r="C47" s="551"/>
      <c r="D47" s="551"/>
      <c r="E47" s="551"/>
      <c r="F47" s="551"/>
      <c r="G47" s="551"/>
      <c r="H47" s="551"/>
      <c r="I47" s="551"/>
      <c r="J47" s="551"/>
      <c r="K47" s="30" t="s">
        <v>779</v>
      </c>
      <c r="L47" s="124">
        <f>SUM(L29:L44)</f>
        <v>1970942.68</v>
      </c>
    </row>
    <row r="48" spans="1:12" x14ac:dyDescent="0.25">
      <c r="A48" s="537"/>
      <c r="B48" s="63" t="s">
        <v>758</v>
      </c>
      <c r="C48" s="63" t="s">
        <v>759</v>
      </c>
      <c r="D48" s="63" t="s">
        <v>760</v>
      </c>
      <c r="E48" s="63" t="s">
        <v>761</v>
      </c>
      <c r="F48" s="63" t="s">
        <v>762</v>
      </c>
      <c r="G48" s="63" t="s">
        <v>763</v>
      </c>
      <c r="H48" s="63" t="s">
        <v>764</v>
      </c>
      <c r="I48" s="63" t="s">
        <v>46</v>
      </c>
      <c r="J48" s="63" t="s">
        <v>765</v>
      </c>
      <c r="K48" s="63" t="s">
        <v>762</v>
      </c>
      <c r="L48" s="64" t="s">
        <v>766</v>
      </c>
    </row>
    <row r="49" spans="1:12" ht="15.75" thickBot="1" x14ac:dyDescent="0.3">
      <c r="A49" s="537"/>
      <c r="B49" s="36" t="s">
        <v>758</v>
      </c>
      <c r="C49" s="36" t="s">
        <v>759</v>
      </c>
      <c r="D49" s="36" t="s">
        <v>760</v>
      </c>
      <c r="E49" s="36" t="s">
        <v>761</v>
      </c>
      <c r="F49" s="36" t="s">
        <v>762</v>
      </c>
      <c r="G49" s="36" t="s">
        <v>763</v>
      </c>
      <c r="H49" s="36" t="s">
        <v>764</v>
      </c>
      <c r="I49" s="36" t="s">
        <v>46</v>
      </c>
      <c r="J49" s="36" t="s">
        <v>765</v>
      </c>
      <c r="K49" s="36" t="s">
        <v>762</v>
      </c>
      <c r="L49" s="36" t="s">
        <v>766</v>
      </c>
    </row>
    <row r="50" spans="1:12" x14ac:dyDescent="0.25">
      <c r="A50" s="537"/>
      <c r="B50" s="109" t="s">
        <v>741</v>
      </c>
      <c r="C50" s="90"/>
      <c r="D50" s="91">
        <v>44763</v>
      </c>
      <c r="E50" s="90" t="s">
        <v>768</v>
      </c>
      <c r="F50" s="92">
        <v>2022590145</v>
      </c>
      <c r="G50" s="90" t="s">
        <v>893</v>
      </c>
      <c r="H50" s="90">
        <v>901028579</v>
      </c>
      <c r="I50" s="90" t="s">
        <v>1379</v>
      </c>
      <c r="J50" s="90" t="s">
        <v>771</v>
      </c>
      <c r="K50" s="114">
        <v>2022000184</v>
      </c>
      <c r="L50" s="110">
        <v>168067</v>
      </c>
    </row>
    <row r="51" spans="1:12" x14ac:dyDescent="0.25">
      <c r="A51" s="537"/>
      <c r="B51" s="44" t="s">
        <v>741</v>
      </c>
      <c r="C51" s="20"/>
      <c r="D51" s="21">
        <v>44795</v>
      </c>
      <c r="E51" s="20" t="s">
        <v>768</v>
      </c>
      <c r="F51" s="38">
        <v>2022590165</v>
      </c>
      <c r="G51" s="20" t="s">
        <v>893</v>
      </c>
      <c r="H51" s="20">
        <v>901028579</v>
      </c>
      <c r="I51" s="20" t="s">
        <v>1380</v>
      </c>
      <c r="J51" s="20" t="s">
        <v>771</v>
      </c>
      <c r="K51" s="115">
        <v>2022000184</v>
      </c>
      <c r="L51" s="111">
        <v>168067</v>
      </c>
    </row>
    <row r="52" spans="1:12" ht="15.75" thickBot="1" x14ac:dyDescent="0.3">
      <c r="A52" s="537"/>
      <c r="B52" s="128" t="s">
        <v>741</v>
      </c>
      <c r="C52" s="129"/>
      <c r="D52" s="130">
        <v>44832</v>
      </c>
      <c r="E52" s="129" t="s">
        <v>768</v>
      </c>
      <c r="F52" s="131">
        <v>2022590202</v>
      </c>
      <c r="G52" s="129" t="s">
        <v>893</v>
      </c>
      <c r="H52" s="129">
        <v>901028579</v>
      </c>
      <c r="I52" s="129" t="s">
        <v>1381</v>
      </c>
      <c r="J52" s="129" t="s">
        <v>771</v>
      </c>
      <c r="K52" s="133">
        <v>2022000184</v>
      </c>
      <c r="L52" s="132">
        <v>168067</v>
      </c>
    </row>
    <row r="53" spans="1:12" x14ac:dyDescent="0.25">
      <c r="A53" s="537"/>
      <c r="B53" s="546"/>
      <c r="C53" s="512"/>
      <c r="D53" s="512"/>
      <c r="E53" s="512"/>
      <c r="F53" s="512"/>
      <c r="G53" s="512"/>
      <c r="H53" s="512"/>
      <c r="I53" s="512"/>
      <c r="J53" s="512"/>
      <c r="K53" s="512"/>
      <c r="L53" s="566">
        <f>SUM(L50:L52)</f>
        <v>504201</v>
      </c>
    </row>
    <row r="54" spans="1:12" ht="6.75" customHeight="1" x14ac:dyDescent="0.25">
      <c r="A54" s="537"/>
      <c r="B54" s="546"/>
      <c r="C54" s="512"/>
      <c r="D54" s="512"/>
      <c r="E54" s="512"/>
      <c r="F54" s="512"/>
      <c r="G54" s="512"/>
      <c r="H54" s="512"/>
      <c r="I54" s="512"/>
      <c r="J54" s="512"/>
      <c r="K54" s="512"/>
      <c r="L54" s="567"/>
    </row>
    <row r="55" spans="1:12" ht="15.75" thickBot="1" x14ac:dyDescent="0.3">
      <c r="A55" s="537"/>
      <c r="B55" s="568"/>
      <c r="C55" s="516"/>
      <c r="D55" s="516"/>
      <c r="E55" s="516"/>
      <c r="F55" s="516"/>
      <c r="G55" s="516"/>
      <c r="H55" s="516"/>
      <c r="I55" s="516"/>
      <c r="J55" s="516"/>
      <c r="K55" s="30" t="s">
        <v>1305</v>
      </c>
      <c r="L55" s="104">
        <v>504201</v>
      </c>
    </row>
    <row r="56" spans="1:12" ht="15.75" thickBot="1" x14ac:dyDescent="0.3">
      <c r="B56" s="134"/>
      <c r="C56" s="135"/>
      <c r="D56" s="135"/>
      <c r="E56" s="135"/>
      <c r="F56" s="135"/>
      <c r="G56" s="135"/>
      <c r="H56" s="135"/>
      <c r="I56" s="135"/>
      <c r="J56" s="135"/>
      <c r="K56" s="135" t="s">
        <v>1305</v>
      </c>
      <c r="L56" s="136">
        <f>+L47+L55</f>
        <v>2475143.6799999997</v>
      </c>
    </row>
    <row r="57" spans="1:12" ht="15.75" x14ac:dyDescent="0.25">
      <c r="A57" s="536" t="s">
        <v>1199</v>
      </c>
      <c r="B57" s="34" t="s">
        <v>1365</v>
      </c>
      <c r="C57" s="35"/>
      <c r="D57" s="35"/>
      <c r="E57" s="35"/>
      <c r="F57" s="35"/>
      <c r="G57" s="35"/>
      <c r="H57" s="35"/>
      <c r="I57" s="35"/>
      <c r="J57" s="35"/>
      <c r="K57" s="35"/>
      <c r="L57" s="52"/>
    </row>
    <row r="58" spans="1:12" ht="15.75" thickBot="1" x14ac:dyDescent="0.3">
      <c r="A58" s="537"/>
      <c r="B58" s="36" t="s">
        <v>758</v>
      </c>
      <c r="C58" s="36" t="s">
        <v>759</v>
      </c>
      <c r="D58" s="36" t="s">
        <v>760</v>
      </c>
      <c r="E58" s="36" t="s">
        <v>761</v>
      </c>
      <c r="F58" s="36" t="s">
        <v>762</v>
      </c>
      <c r="G58" s="36" t="s">
        <v>763</v>
      </c>
      <c r="H58" s="36" t="s">
        <v>764</v>
      </c>
      <c r="I58" s="36" t="s">
        <v>46</v>
      </c>
      <c r="J58" s="36" t="s">
        <v>765</v>
      </c>
      <c r="K58" s="36" t="s">
        <v>762</v>
      </c>
      <c r="L58" s="53" t="s">
        <v>766</v>
      </c>
    </row>
    <row r="59" spans="1:12" x14ac:dyDescent="0.25">
      <c r="A59" s="537"/>
      <c r="B59" s="109" t="s">
        <v>668</v>
      </c>
      <c r="C59" s="90"/>
      <c r="D59" s="91">
        <v>44775</v>
      </c>
      <c r="E59" s="90" t="s">
        <v>1200</v>
      </c>
      <c r="F59" s="92">
        <v>2022000159</v>
      </c>
      <c r="G59" s="90" t="s">
        <v>900</v>
      </c>
      <c r="H59" s="90">
        <v>814003050</v>
      </c>
      <c r="I59" s="90" t="s">
        <v>1382</v>
      </c>
      <c r="J59" s="90" t="s">
        <v>771</v>
      </c>
      <c r="K59" s="114">
        <v>2022000197</v>
      </c>
      <c r="L59" s="110">
        <v>2047400</v>
      </c>
    </row>
    <row r="60" spans="1:12" x14ac:dyDescent="0.25">
      <c r="A60" s="537"/>
      <c r="B60" s="44" t="s">
        <v>668</v>
      </c>
      <c r="C60" s="20"/>
      <c r="D60" s="21">
        <v>44775</v>
      </c>
      <c r="E60" s="20" t="s">
        <v>1200</v>
      </c>
      <c r="F60" s="38">
        <v>2022000161</v>
      </c>
      <c r="G60" s="20" t="s">
        <v>900</v>
      </c>
      <c r="H60" s="20">
        <v>814003050</v>
      </c>
      <c r="I60" s="20" t="s">
        <v>1383</v>
      </c>
      <c r="J60" s="20" t="s">
        <v>771</v>
      </c>
      <c r="K60" s="115">
        <v>2022000197</v>
      </c>
      <c r="L60" s="111">
        <v>2349870</v>
      </c>
    </row>
    <row r="61" spans="1:12" x14ac:dyDescent="0.25">
      <c r="A61" s="537"/>
      <c r="B61" s="41" t="s">
        <v>668</v>
      </c>
      <c r="C61" s="25"/>
      <c r="D61" s="26">
        <v>44779</v>
      </c>
      <c r="E61" s="25" t="s">
        <v>1200</v>
      </c>
      <c r="F61" s="37">
        <v>2022000183</v>
      </c>
      <c r="G61" s="25" t="s">
        <v>900</v>
      </c>
      <c r="H61" s="25">
        <v>814003050</v>
      </c>
      <c r="I61" s="25" t="s">
        <v>1384</v>
      </c>
      <c r="J61" s="25" t="s">
        <v>771</v>
      </c>
      <c r="K61" s="116">
        <v>2022000197</v>
      </c>
      <c r="L61" s="112">
        <v>1314570</v>
      </c>
    </row>
    <row r="62" spans="1:12" x14ac:dyDescent="0.25">
      <c r="A62" s="537"/>
      <c r="B62" s="44" t="s">
        <v>668</v>
      </c>
      <c r="C62" s="20"/>
      <c r="D62" s="21">
        <v>44791</v>
      </c>
      <c r="E62" s="20" t="s">
        <v>1200</v>
      </c>
      <c r="F62" s="38">
        <v>2022000196</v>
      </c>
      <c r="G62" s="20" t="s">
        <v>900</v>
      </c>
      <c r="H62" s="20">
        <v>814003050</v>
      </c>
      <c r="I62" s="20" t="s">
        <v>1385</v>
      </c>
      <c r="J62" s="20" t="s">
        <v>771</v>
      </c>
      <c r="K62" s="115">
        <v>2022000197</v>
      </c>
      <c r="L62" s="111">
        <v>1876300</v>
      </c>
    </row>
    <row r="63" spans="1:12" x14ac:dyDescent="0.25">
      <c r="A63" s="537"/>
      <c r="B63" s="41" t="s">
        <v>668</v>
      </c>
      <c r="C63" s="25"/>
      <c r="D63" s="26">
        <v>44812</v>
      </c>
      <c r="E63" s="25" t="s">
        <v>1200</v>
      </c>
      <c r="F63" s="37">
        <v>2022000223</v>
      </c>
      <c r="G63" s="25" t="s">
        <v>900</v>
      </c>
      <c r="H63" s="25">
        <v>814003050</v>
      </c>
      <c r="I63" s="25" t="s">
        <v>1386</v>
      </c>
      <c r="J63" s="25" t="s">
        <v>771</v>
      </c>
      <c r="K63" s="116">
        <v>2022000197</v>
      </c>
      <c r="L63" s="112">
        <v>4045195</v>
      </c>
    </row>
    <row r="64" spans="1:12" ht="15.75" thickBot="1" x14ac:dyDescent="0.3">
      <c r="A64" s="537"/>
      <c r="B64" s="119" t="s">
        <v>668</v>
      </c>
      <c r="C64" s="120"/>
      <c r="D64" s="121">
        <v>44830</v>
      </c>
      <c r="E64" s="120" t="s">
        <v>1200</v>
      </c>
      <c r="F64" s="122">
        <v>2022000247</v>
      </c>
      <c r="G64" s="120" t="s">
        <v>900</v>
      </c>
      <c r="H64" s="120">
        <v>814003050</v>
      </c>
      <c r="I64" s="120" t="s">
        <v>1387</v>
      </c>
      <c r="J64" s="120" t="s">
        <v>771</v>
      </c>
      <c r="K64" s="127">
        <v>2022000197</v>
      </c>
      <c r="L64" s="123">
        <v>2630305</v>
      </c>
    </row>
    <row r="65" spans="1:12" x14ac:dyDescent="0.25">
      <c r="A65" s="537"/>
      <c r="B65" s="552"/>
      <c r="C65" s="553"/>
      <c r="D65" s="553"/>
      <c r="E65" s="553"/>
      <c r="F65" s="553"/>
      <c r="G65" s="553"/>
      <c r="H65" s="553"/>
      <c r="I65" s="553"/>
      <c r="J65" s="553"/>
      <c r="K65" s="553"/>
      <c r="L65" s="569">
        <f>SUM(L59:L64)</f>
        <v>14263640</v>
      </c>
    </row>
    <row r="66" spans="1:12" ht="5.25" customHeight="1" x14ac:dyDescent="0.25">
      <c r="A66" s="537"/>
      <c r="B66" s="546"/>
      <c r="C66" s="512"/>
      <c r="D66" s="512"/>
      <c r="E66" s="512"/>
      <c r="F66" s="512"/>
      <c r="G66" s="512"/>
      <c r="H66" s="512"/>
      <c r="I66" s="512"/>
      <c r="J66" s="512"/>
      <c r="K66" s="512"/>
      <c r="L66" s="570"/>
    </row>
    <row r="67" spans="1:12" x14ac:dyDescent="0.25">
      <c r="A67" s="537"/>
      <c r="B67" s="43" t="s">
        <v>758</v>
      </c>
      <c r="C67" s="36" t="s">
        <v>759</v>
      </c>
      <c r="D67" s="36" t="s">
        <v>760</v>
      </c>
      <c r="E67" s="36" t="s">
        <v>761</v>
      </c>
      <c r="F67" s="36" t="s">
        <v>762</v>
      </c>
      <c r="G67" s="36" t="s">
        <v>763</v>
      </c>
      <c r="H67" s="36" t="s">
        <v>764</v>
      </c>
      <c r="I67" s="36" t="s">
        <v>46</v>
      </c>
      <c r="J67" s="36" t="s">
        <v>765</v>
      </c>
      <c r="K67" s="30"/>
      <c r="L67" s="137"/>
    </row>
    <row r="68" spans="1:12" x14ac:dyDescent="0.25">
      <c r="A68" s="537"/>
      <c r="B68" s="41" t="s">
        <v>669</v>
      </c>
      <c r="C68" s="25"/>
      <c r="D68" s="26">
        <v>44775</v>
      </c>
      <c r="E68" s="25" t="s">
        <v>1206</v>
      </c>
      <c r="F68" s="37">
        <v>2022000102</v>
      </c>
      <c r="G68" s="25" t="s">
        <v>900</v>
      </c>
      <c r="H68" s="25">
        <v>814003050</v>
      </c>
      <c r="I68" s="25" t="s">
        <v>1388</v>
      </c>
      <c r="J68" s="25" t="s">
        <v>771</v>
      </c>
      <c r="K68" s="28">
        <v>2022000197</v>
      </c>
      <c r="L68" s="107">
        <v>1151880</v>
      </c>
    </row>
    <row r="69" spans="1:12" x14ac:dyDescent="0.25">
      <c r="A69" s="537"/>
      <c r="B69" s="546"/>
      <c r="C69" s="512"/>
      <c r="D69" s="512"/>
      <c r="E69" s="512"/>
      <c r="F69" s="512"/>
      <c r="G69" s="512"/>
      <c r="H69" s="512"/>
      <c r="I69" s="512"/>
      <c r="J69" s="512"/>
      <c r="K69" s="512"/>
      <c r="L69" s="138"/>
    </row>
    <row r="70" spans="1:12" ht="15.75" thickBot="1" x14ac:dyDescent="0.3">
      <c r="A70" s="541"/>
      <c r="B70" s="39"/>
      <c r="C70" s="39"/>
      <c r="D70" s="39"/>
      <c r="E70" s="39"/>
      <c r="F70" s="39"/>
      <c r="G70" s="39"/>
      <c r="H70" s="39"/>
      <c r="I70" s="39"/>
      <c r="J70" s="39"/>
      <c r="K70" s="47" t="s">
        <v>1154</v>
      </c>
      <c r="L70" s="139">
        <f>+L65+L68</f>
        <v>15415520</v>
      </c>
    </row>
    <row r="71" spans="1:12" ht="15.75" thickBot="1" x14ac:dyDescent="0.3"/>
    <row r="72" spans="1:12" ht="38.25" customHeight="1" x14ac:dyDescent="0.25">
      <c r="A72" s="536" t="s">
        <v>1211</v>
      </c>
      <c r="B72" s="34" t="s">
        <v>1413</v>
      </c>
      <c r="C72" s="35"/>
      <c r="D72" s="35"/>
      <c r="E72" s="35"/>
      <c r="F72" s="35"/>
      <c r="G72" s="35"/>
      <c r="H72" s="35"/>
      <c r="I72" s="35"/>
      <c r="J72" s="35"/>
      <c r="K72" s="35"/>
      <c r="L72" s="52"/>
    </row>
    <row r="73" spans="1:12" x14ac:dyDescent="0.25">
      <c r="A73" s="537"/>
      <c r="B73" s="36"/>
      <c r="C73" s="36"/>
      <c r="D73" s="36"/>
      <c r="E73" s="36"/>
      <c r="F73" s="36"/>
      <c r="G73" s="36"/>
      <c r="H73" s="36"/>
      <c r="I73" s="36"/>
      <c r="J73" s="36"/>
      <c r="K73" s="36"/>
      <c r="L73" s="53"/>
    </row>
    <row r="74" spans="1:12" ht="15.75" thickBot="1" x14ac:dyDescent="0.3">
      <c r="A74" s="537"/>
      <c r="B74" s="36" t="s">
        <v>758</v>
      </c>
      <c r="C74" s="36" t="s">
        <v>759</v>
      </c>
      <c r="D74" s="36" t="s">
        <v>760</v>
      </c>
      <c r="E74" s="36" t="s">
        <v>761</v>
      </c>
      <c r="F74" s="36" t="s">
        <v>762</v>
      </c>
      <c r="G74" s="36" t="s">
        <v>763</v>
      </c>
      <c r="H74" s="36" t="s">
        <v>764</v>
      </c>
      <c r="I74" s="36" t="s">
        <v>46</v>
      </c>
      <c r="J74" s="36" t="s">
        <v>765</v>
      </c>
      <c r="K74" s="36" t="s">
        <v>762</v>
      </c>
      <c r="L74" s="36" t="s">
        <v>766</v>
      </c>
    </row>
    <row r="75" spans="1:12" x14ac:dyDescent="0.25">
      <c r="A75" s="537"/>
      <c r="B75" s="109" t="s">
        <v>444</v>
      </c>
      <c r="C75" s="90"/>
      <c r="D75" s="91">
        <v>44768</v>
      </c>
      <c r="E75" s="90" t="s">
        <v>768</v>
      </c>
      <c r="F75" s="92">
        <v>2022100727</v>
      </c>
      <c r="G75" s="90" t="s">
        <v>940</v>
      </c>
      <c r="H75" s="90">
        <v>1085341520</v>
      </c>
      <c r="I75" s="90" t="s">
        <v>1389</v>
      </c>
      <c r="J75" s="90" t="s">
        <v>771</v>
      </c>
      <c r="K75" s="114">
        <v>2022001084</v>
      </c>
      <c r="L75" s="110">
        <v>1560000</v>
      </c>
    </row>
    <row r="76" spans="1:12" x14ac:dyDescent="0.25">
      <c r="A76" s="537"/>
      <c r="B76" s="44" t="s">
        <v>444</v>
      </c>
      <c r="C76" s="20"/>
      <c r="D76" s="21">
        <v>44773</v>
      </c>
      <c r="E76" s="20" t="s">
        <v>768</v>
      </c>
      <c r="F76" s="38">
        <v>2022100738</v>
      </c>
      <c r="G76" s="20" t="s">
        <v>1004</v>
      </c>
      <c r="H76" s="20">
        <v>1085257386</v>
      </c>
      <c r="I76" s="20" t="s">
        <v>1390</v>
      </c>
      <c r="J76" s="20" t="s">
        <v>771</v>
      </c>
      <c r="K76" s="115">
        <v>2022000067</v>
      </c>
      <c r="L76" s="111">
        <v>800000</v>
      </c>
    </row>
    <row r="77" spans="1:12" x14ac:dyDescent="0.25">
      <c r="A77" s="537"/>
      <c r="B77" s="41" t="s">
        <v>444</v>
      </c>
      <c r="C77" s="25"/>
      <c r="D77" s="26">
        <v>44773</v>
      </c>
      <c r="E77" s="25" t="s">
        <v>768</v>
      </c>
      <c r="F77" s="37">
        <v>2022100743</v>
      </c>
      <c r="G77" s="25" t="s">
        <v>1004</v>
      </c>
      <c r="H77" s="25">
        <v>1085257386</v>
      </c>
      <c r="I77" s="25" t="s">
        <v>1391</v>
      </c>
      <c r="J77" s="25" t="s">
        <v>771</v>
      </c>
      <c r="K77" s="116">
        <v>2022001145</v>
      </c>
      <c r="L77" s="112">
        <v>700000</v>
      </c>
    </row>
    <row r="78" spans="1:12" x14ac:dyDescent="0.25">
      <c r="A78" s="537"/>
      <c r="B78" s="44" t="s">
        <v>444</v>
      </c>
      <c r="C78" s="20"/>
      <c r="D78" s="21">
        <v>44786</v>
      </c>
      <c r="E78" s="20" t="s">
        <v>768</v>
      </c>
      <c r="F78" s="38">
        <v>2022100792</v>
      </c>
      <c r="G78" s="20" t="s">
        <v>1229</v>
      </c>
      <c r="H78" s="20">
        <v>1085267598</v>
      </c>
      <c r="I78" s="20" t="s">
        <v>1392</v>
      </c>
      <c r="J78" s="20" t="s">
        <v>771</v>
      </c>
      <c r="K78" s="115">
        <v>2022001274</v>
      </c>
      <c r="L78" s="111">
        <v>900000</v>
      </c>
    </row>
    <row r="79" spans="1:12" x14ac:dyDescent="0.25">
      <c r="A79" s="537"/>
      <c r="B79" s="41" t="s">
        <v>444</v>
      </c>
      <c r="C79" s="25"/>
      <c r="D79" s="26">
        <v>44786</v>
      </c>
      <c r="E79" s="25" t="s">
        <v>768</v>
      </c>
      <c r="F79" s="37">
        <v>2022100793</v>
      </c>
      <c r="G79" s="25" t="s">
        <v>1393</v>
      </c>
      <c r="H79" s="25">
        <v>1087208524</v>
      </c>
      <c r="I79" s="25" t="s">
        <v>1394</v>
      </c>
      <c r="J79" s="25" t="s">
        <v>771</v>
      </c>
      <c r="K79" s="116">
        <v>2022001275</v>
      </c>
      <c r="L79" s="112">
        <v>900000</v>
      </c>
    </row>
    <row r="80" spans="1:12" x14ac:dyDescent="0.25">
      <c r="A80" s="537"/>
      <c r="B80" s="44" t="s">
        <v>444</v>
      </c>
      <c r="C80" s="20"/>
      <c r="D80" s="21">
        <v>44804</v>
      </c>
      <c r="E80" s="20" t="s">
        <v>768</v>
      </c>
      <c r="F80" s="38">
        <v>2022100847</v>
      </c>
      <c r="G80" s="20" t="s">
        <v>940</v>
      </c>
      <c r="H80" s="20">
        <v>1085341520</v>
      </c>
      <c r="I80" s="20" t="s">
        <v>1395</v>
      </c>
      <c r="J80" s="20" t="s">
        <v>771</v>
      </c>
      <c r="K80" s="115">
        <v>2022001084</v>
      </c>
      <c r="L80" s="111">
        <v>1560000</v>
      </c>
    </row>
    <row r="81" spans="1:12" x14ac:dyDescent="0.25">
      <c r="A81" s="537"/>
      <c r="B81" s="41" t="s">
        <v>444</v>
      </c>
      <c r="C81" s="25"/>
      <c r="D81" s="26">
        <v>44804</v>
      </c>
      <c r="E81" s="25" t="s">
        <v>768</v>
      </c>
      <c r="F81" s="37">
        <v>2022100855</v>
      </c>
      <c r="G81" s="25" t="s">
        <v>1004</v>
      </c>
      <c r="H81" s="25">
        <v>1085257386</v>
      </c>
      <c r="I81" s="25" t="s">
        <v>1396</v>
      </c>
      <c r="J81" s="25" t="s">
        <v>771</v>
      </c>
      <c r="K81" s="116">
        <v>2022001145</v>
      </c>
      <c r="L81" s="112">
        <v>1500000</v>
      </c>
    </row>
    <row r="82" spans="1:12" x14ac:dyDescent="0.25">
      <c r="A82" s="537"/>
      <c r="B82" s="44" t="s">
        <v>444</v>
      </c>
      <c r="C82" s="20"/>
      <c r="D82" s="21">
        <v>44813</v>
      </c>
      <c r="E82" s="20" t="s">
        <v>768</v>
      </c>
      <c r="F82" s="38">
        <v>2022100993</v>
      </c>
      <c r="G82" s="20" t="s">
        <v>978</v>
      </c>
      <c r="H82" s="20">
        <v>900274678</v>
      </c>
      <c r="I82" s="20" t="s">
        <v>1397</v>
      </c>
      <c r="J82" s="20" t="s">
        <v>771</v>
      </c>
      <c r="K82" s="115">
        <v>2022000005</v>
      </c>
      <c r="L82" s="111">
        <v>2652100</v>
      </c>
    </row>
    <row r="83" spans="1:12" x14ac:dyDescent="0.25">
      <c r="A83" s="537"/>
      <c r="B83" s="41" t="s">
        <v>444</v>
      </c>
      <c r="C83" s="25"/>
      <c r="D83" s="26">
        <v>44830</v>
      </c>
      <c r="E83" s="25" t="s">
        <v>768</v>
      </c>
      <c r="F83" s="37">
        <v>2022101065</v>
      </c>
      <c r="G83" s="25" t="s">
        <v>940</v>
      </c>
      <c r="H83" s="25">
        <v>1085341520</v>
      </c>
      <c r="I83" s="25" t="s">
        <v>1398</v>
      </c>
      <c r="J83" s="25" t="s">
        <v>771</v>
      </c>
      <c r="K83" s="116">
        <v>2022001084</v>
      </c>
      <c r="L83" s="112">
        <v>16500</v>
      </c>
    </row>
    <row r="84" spans="1:12" x14ac:dyDescent="0.25">
      <c r="A84" s="537"/>
      <c r="B84" s="44" t="s">
        <v>444</v>
      </c>
      <c r="C84" s="20"/>
      <c r="D84" s="21">
        <v>44832</v>
      </c>
      <c r="E84" s="20" t="s">
        <v>768</v>
      </c>
      <c r="F84" s="38">
        <v>2022101088</v>
      </c>
      <c r="G84" s="20" t="s">
        <v>940</v>
      </c>
      <c r="H84" s="20">
        <v>1085341520</v>
      </c>
      <c r="I84" s="20" t="s">
        <v>1399</v>
      </c>
      <c r="J84" s="20" t="s">
        <v>771</v>
      </c>
      <c r="K84" s="115">
        <v>2022001084</v>
      </c>
      <c r="L84" s="111">
        <v>1560000</v>
      </c>
    </row>
    <row r="85" spans="1:12" ht="15.75" thickBot="1" x14ac:dyDescent="0.3">
      <c r="A85" s="537"/>
      <c r="B85" s="128" t="s">
        <v>444</v>
      </c>
      <c r="C85" s="129"/>
      <c r="D85" s="130">
        <v>44834</v>
      </c>
      <c r="E85" s="129" t="s">
        <v>768</v>
      </c>
      <c r="F85" s="131">
        <v>2022101141</v>
      </c>
      <c r="G85" s="129" t="s">
        <v>1004</v>
      </c>
      <c r="H85" s="129">
        <v>1085257386</v>
      </c>
      <c r="I85" s="129" t="s">
        <v>1400</v>
      </c>
      <c r="J85" s="129" t="s">
        <v>771</v>
      </c>
      <c r="K85" s="133">
        <v>2022001145</v>
      </c>
      <c r="L85" s="132">
        <v>1500000</v>
      </c>
    </row>
    <row r="86" spans="1:12" x14ac:dyDescent="0.25">
      <c r="A86" s="537"/>
      <c r="B86" s="549" t="s">
        <v>1422</v>
      </c>
      <c r="C86" s="549"/>
      <c r="D86" s="549"/>
      <c r="E86" s="549"/>
      <c r="F86" s="549"/>
      <c r="G86" s="549"/>
      <c r="H86" s="549"/>
      <c r="I86" s="549"/>
      <c r="J86" s="549"/>
      <c r="K86" s="72" t="s">
        <v>779</v>
      </c>
      <c r="L86" s="140">
        <f>SUM(L75:L85)</f>
        <v>13648600</v>
      </c>
    </row>
    <row r="87" spans="1:12" ht="15.75" thickBot="1" x14ac:dyDescent="0.3">
      <c r="A87" s="537"/>
      <c r="B87" s="36" t="s">
        <v>758</v>
      </c>
      <c r="C87" s="36" t="s">
        <v>759</v>
      </c>
      <c r="D87" s="36" t="s">
        <v>760</v>
      </c>
      <c r="E87" s="36" t="s">
        <v>761</v>
      </c>
      <c r="F87" s="36" t="s">
        <v>762</v>
      </c>
      <c r="G87" s="36" t="s">
        <v>763</v>
      </c>
      <c r="H87" s="36" t="s">
        <v>764</v>
      </c>
      <c r="I87" s="36" t="s">
        <v>46</v>
      </c>
      <c r="J87" s="36" t="s">
        <v>765</v>
      </c>
      <c r="K87" s="36" t="s">
        <v>762</v>
      </c>
      <c r="L87" s="36" t="s">
        <v>766</v>
      </c>
    </row>
    <row r="88" spans="1:12" x14ac:dyDescent="0.25">
      <c r="A88" s="537"/>
      <c r="B88" s="109" t="s">
        <v>448</v>
      </c>
      <c r="C88" s="90"/>
      <c r="D88" s="91">
        <v>44759</v>
      </c>
      <c r="E88" s="90" t="s">
        <v>768</v>
      </c>
      <c r="F88" s="92">
        <v>2022100708</v>
      </c>
      <c r="G88" s="90" t="s">
        <v>1401</v>
      </c>
      <c r="H88" s="90">
        <v>12961630</v>
      </c>
      <c r="I88" s="90" t="s">
        <v>1402</v>
      </c>
      <c r="J88" s="90" t="s">
        <v>771</v>
      </c>
      <c r="K88" s="114">
        <v>2022001137</v>
      </c>
      <c r="L88" s="110">
        <v>1100000</v>
      </c>
    </row>
    <row r="89" spans="1:12" x14ac:dyDescent="0.25">
      <c r="A89" s="537"/>
      <c r="B89" s="44" t="s">
        <v>448</v>
      </c>
      <c r="C89" s="20"/>
      <c r="D89" s="21">
        <v>44775</v>
      </c>
      <c r="E89" s="20" t="s">
        <v>768</v>
      </c>
      <c r="F89" s="38">
        <v>2022100782</v>
      </c>
      <c r="G89" s="20" t="s">
        <v>1237</v>
      </c>
      <c r="H89" s="20">
        <v>901005205</v>
      </c>
      <c r="I89" s="20" t="s">
        <v>1403</v>
      </c>
      <c r="J89" s="20" t="s">
        <v>771</v>
      </c>
      <c r="K89" s="115">
        <v>2022001263</v>
      </c>
      <c r="L89" s="111">
        <v>300000</v>
      </c>
    </row>
    <row r="90" spans="1:12" x14ac:dyDescent="0.25">
      <c r="A90" s="537"/>
      <c r="B90" s="41" t="s">
        <v>448</v>
      </c>
      <c r="C90" s="25"/>
      <c r="D90" s="26">
        <v>44804</v>
      </c>
      <c r="E90" s="25" t="s">
        <v>768</v>
      </c>
      <c r="F90" s="37">
        <v>2022100845</v>
      </c>
      <c r="G90" s="25" t="s">
        <v>1017</v>
      </c>
      <c r="H90" s="25">
        <v>1085315713</v>
      </c>
      <c r="I90" s="25" t="s">
        <v>1404</v>
      </c>
      <c r="J90" s="25" t="s">
        <v>771</v>
      </c>
      <c r="K90" s="116">
        <v>2022001322</v>
      </c>
      <c r="L90" s="112">
        <v>990000</v>
      </c>
    </row>
    <row r="91" spans="1:12" x14ac:dyDescent="0.25">
      <c r="A91" s="537"/>
      <c r="B91" s="44" t="s">
        <v>448</v>
      </c>
      <c r="C91" s="20"/>
      <c r="D91" s="21">
        <v>44804</v>
      </c>
      <c r="E91" s="20" t="s">
        <v>768</v>
      </c>
      <c r="F91" s="38">
        <v>2022100851</v>
      </c>
      <c r="G91" s="20" t="s">
        <v>1225</v>
      </c>
      <c r="H91" s="20">
        <v>59665741</v>
      </c>
      <c r="I91" s="20" t="s">
        <v>1405</v>
      </c>
      <c r="J91" s="20" t="s">
        <v>771</v>
      </c>
      <c r="K91" s="115">
        <v>2022001321</v>
      </c>
      <c r="L91" s="111">
        <v>980000</v>
      </c>
    </row>
    <row r="92" spans="1:12" x14ac:dyDescent="0.25">
      <c r="A92" s="537"/>
      <c r="B92" s="41" t="s">
        <v>448</v>
      </c>
      <c r="C92" s="25"/>
      <c r="D92" s="26">
        <v>44804</v>
      </c>
      <c r="E92" s="25" t="s">
        <v>768</v>
      </c>
      <c r="F92" s="37">
        <v>2022100852</v>
      </c>
      <c r="G92" s="25" t="s">
        <v>1229</v>
      </c>
      <c r="H92" s="25">
        <v>1085267598</v>
      </c>
      <c r="I92" s="25" t="s">
        <v>1406</v>
      </c>
      <c r="J92" s="25" t="s">
        <v>771</v>
      </c>
      <c r="K92" s="116">
        <v>2022001319</v>
      </c>
      <c r="L92" s="112">
        <v>900000</v>
      </c>
    </row>
    <row r="93" spans="1:12" x14ac:dyDescent="0.25">
      <c r="A93" s="537"/>
      <c r="B93" s="44" t="s">
        <v>448</v>
      </c>
      <c r="C93" s="20"/>
      <c r="D93" s="21">
        <v>44804</v>
      </c>
      <c r="E93" s="20" t="s">
        <v>768</v>
      </c>
      <c r="F93" s="38">
        <v>2022100853</v>
      </c>
      <c r="G93" s="20" t="s">
        <v>1393</v>
      </c>
      <c r="H93" s="20">
        <v>1087208524</v>
      </c>
      <c r="I93" s="20" t="s">
        <v>1407</v>
      </c>
      <c r="J93" s="20" t="s">
        <v>771</v>
      </c>
      <c r="K93" s="115">
        <v>2022001320</v>
      </c>
      <c r="L93" s="111">
        <v>900000</v>
      </c>
    </row>
    <row r="94" spans="1:12" x14ac:dyDescent="0.25">
      <c r="A94" s="537"/>
      <c r="B94" s="41" t="s">
        <v>448</v>
      </c>
      <c r="C94" s="25"/>
      <c r="D94" s="26">
        <v>44816</v>
      </c>
      <c r="E94" s="25" t="s">
        <v>768</v>
      </c>
      <c r="F94" s="37">
        <v>2022101012</v>
      </c>
      <c r="G94" s="25" t="s">
        <v>1237</v>
      </c>
      <c r="H94" s="25">
        <v>901005205</v>
      </c>
      <c r="I94" s="25" t="s">
        <v>1408</v>
      </c>
      <c r="J94" s="25" t="s">
        <v>771</v>
      </c>
      <c r="K94" s="116">
        <v>2022001483</v>
      </c>
      <c r="L94" s="112">
        <v>300000</v>
      </c>
    </row>
    <row r="95" spans="1:12" x14ac:dyDescent="0.25">
      <c r="A95" s="537"/>
      <c r="B95" s="44" t="s">
        <v>448</v>
      </c>
      <c r="C95" s="20"/>
      <c r="D95" s="21">
        <v>44834</v>
      </c>
      <c r="E95" s="20" t="s">
        <v>768</v>
      </c>
      <c r="F95" s="38">
        <v>2022101139</v>
      </c>
      <c r="G95" s="20" t="s">
        <v>1017</v>
      </c>
      <c r="H95" s="20">
        <v>1085315713</v>
      </c>
      <c r="I95" s="20" t="s">
        <v>1409</v>
      </c>
      <c r="J95" s="20" t="s">
        <v>771</v>
      </c>
      <c r="K95" s="115">
        <v>2022001394</v>
      </c>
      <c r="L95" s="111">
        <v>2000000</v>
      </c>
    </row>
    <row r="96" spans="1:12" x14ac:dyDescent="0.25">
      <c r="A96" s="537"/>
      <c r="B96" s="41" t="s">
        <v>448</v>
      </c>
      <c r="C96" s="25"/>
      <c r="D96" s="26">
        <v>44834</v>
      </c>
      <c r="E96" s="25" t="s">
        <v>768</v>
      </c>
      <c r="F96" s="37">
        <v>2022101140</v>
      </c>
      <c r="G96" s="25" t="s">
        <v>1229</v>
      </c>
      <c r="H96" s="25">
        <v>1085267598</v>
      </c>
      <c r="I96" s="25" t="s">
        <v>1410</v>
      </c>
      <c r="J96" s="25" t="s">
        <v>771</v>
      </c>
      <c r="K96" s="116">
        <v>2022001393</v>
      </c>
      <c r="L96" s="112">
        <v>1800000</v>
      </c>
    </row>
    <row r="97" spans="1:12" ht="15.75" thickBot="1" x14ac:dyDescent="0.3">
      <c r="A97" s="537"/>
      <c r="B97" s="119" t="s">
        <v>448</v>
      </c>
      <c r="C97" s="120"/>
      <c r="D97" s="121">
        <v>44834</v>
      </c>
      <c r="E97" s="120" t="s">
        <v>768</v>
      </c>
      <c r="F97" s="122">
        <v>2022101156</v>
      </c>
      <c r="G97" s="120" t="s">
        <v>1239</v>
      </c>
      <c r="H97" s="120">
        <v>814003232</v>
      </c>
      <c r="I97" s="120" t="s">
        <v>1411</v>
      </c>
      <c r="J97" s="120" t="s">
        <v>771</v>
      </c>
      <c r="K97" s="127">
        <v>2022001082</v>
      </c>
      <c r="L97" s="123">
        <v>10136000</v>
      </c>
    </row>
    <row r="98" spans="1:12" x14ac:dyDescent="0.25">
      <c r="A98" s="537"/>
      <c r="B98" s="568" t="s">
        <v>1412</v>
      </c>
      <c r="C98" s="516"/>
      <c r="D98" s="516"/>
      <c r="E98" s="516"/>
      <c r="F98" s="516"/>
      <c r="G98" s="516"/>
      <c r="H98" s="516"/>
      <c r="I98" s="516"/>
      <c r="J98" s="516"/>
      <c r="K98" s="516"/>
      <c r="L98" s="566">
        <f>SUM(L88:L97)</f>
        <v>19406000</v>
      </c>
    </row>
    <row r="99" spans="1:12" ht="6.75" customHeight="1" x14ac:dyDescent="0.25">
      <c r="A99" s="537"/>
      <c r="B99" s="568"/>
      <c r="C99" s="516"/>
      <c r="D99" s="516"/>
      <c r="E99" s="516"/>
      <c r="F99" s="516"/>
      <c r="G99" s="516"/>
      <c r="H99" s="516"/>
      <c r="I99" s="516"/>
      <c r="J99" s="516"/>
      <c r="K99" s="516"/>
      <c r="L99" s="567"/>
    </row>
    <row r="100" spans="1:12" x14ac:dyDescent="0.25">
      <c r="A100" s="537"/>
      <c r="B100" s="550" t="s">
        <v>1423</v>
      </c>
      <c r="C100" s="551"/>
      <c r="D100" s="551"/>
      <c r="E100" s="551"/>
      <c r="F100" s="551"/>
      <c r="G100" s="551"/>
      <c r="H100" s="551"/>
      <c r="I100" s="551"/>
      <c r="J100" s="551"/>
      <c r="K100" s="30"/>
      <c r="L100" s="104"/>
    </row>
    <row r="101" spans="1:12" ht="15.75" thickBot="1" x14ac:dyDescent="0.3">
      <c r="A101" s="537"/>
      <c r="B101" s="36" t="s">
        <v>758</v>
      </c>
      <c r="C101" s="36" t="s">
        <v>759</v>
      </c>
      <c r="D101" s="36" t="s">
        <v>760</v>
      </c>
      <c r="E101" s="36" t="s">
        <v>761</v>
      </c>
      <c r="F101" s="36" t="s">
        <v>762</v>
      </c>
      <c r="G101" s="36" t="s">
        <v>763</v>
      </c>
      <c r="H101" s="36" t="s">
        <v>764</v>
      </c>
      <c r="I101" s="36" t="s">
        <v>46</v>
      </c>
      <c r="J101" s="36" t="s">
        <v>765</v>
      </c>
      <c r="K101" s="36" t="s">
        <v>762</v>
      </c>
      <c r="L101" s="36" t="s">
        <v>766</v>
      </c>
    </row>
    <row r="102" spans="1:12" x14ac:dyDescent="0.25">
      <c r="A102" s="537"/>
      <c r="B102" s="109" t="s">
        <v>733</v>
      </c>
      <c r="C102" s="90"/>
      <c r="D102" s="91">
        <v>44768</v>
      </c>
      <c r="E102" s="90" t="s">
        <v>768</v>
      </c>
      <c r="F102" s="92">
        <v>2022100728</v>
      </c>
      <c r="G102" s="90" t="s">
        <v>970</v>
      </c>
      <c r="H102" s="90">
        <v>1085261996</v>
      </c>
      <c r="I102" s="90" t="s">
        <v>1414</v>
      </c>
      <c r="J102" s="90" t="s">
        <v>771</v>
      </c>
      <c r="K102" s="114">
        <v>2022001085</v>
      </c>
      <c r="L102" s="110">
        <v>1750000</v>
      </c>
    </row>
    <row r="103" spans="1:12" x14ac:dyDescent="0.25">
      <c r="A103" s="537"/>
      <c r="B103" s="44" t="s">
        <v>733</v>
      </c>
      <c r="C103" s="20"/>
      <c r="D103" s="21">
        <v>44768</v>
      </c>
      <c r="E103" s="20" t="s">
        <v>768</v>
      </c>
      <c r="F103" s="38">
        <v>2022100729</v>
      </c>
      <c r="G103" s="20" t="s">
        <v>1266</v>
      </c>
      <c r="H103" s="20">
        <v>1085244143</v>
      </c>
      <c r="I103" s="20" t="s">
        <v>1415</v>
      </c>
      <c r="J103" s="20" t="s">
        <v>771</v>
      </c>
      <c r="K103" s="115">
        <v>2022001097</v>
      </c>
      <c r="L103" s="111">
        <v>1750000</v>
      </c>
    </row>
    <row r="104" spans="1:12" x14ac:dyDescent="0.25">
      <c r="A104" s="537"/>
      <c r="B104" s="41" t="s">
        <v>733</v>
      </c>
      <c r="C104" s="25"/>
      <c r="D104" s="26">
        <v>44773</v>
      </c>
      <c r="E104" s="25" t="s">
        <v>768</v>
      </c>
      <c r="F104" s="37">
        <v>2022100747</v>
      </c>
      <c r="G104" s="25" t="s">
        <v>1416</v>
      </c>
      <c r="H104" s="25">
        <v>37084904</v>
      </c>
      <c r="I104" s="25" t="s">
        <v>1417</v>
      </c>
      <c r="J104" s="25" t="s">
        <v>771</v>
      </c>
      <c r="K104" s="116">
        <v>2022001162</v>
      </c>
      <c r="L104" s="112">
        <v>4500000</v>
      </c>
    </row>
    <row r="105" spans="1:12" x14ac:dyDescent="0.25">
      <c r="A105" s="537"/>
      <c r="B105" s="44" t="s">
        <v>733</v>
      </c>
      <c r="C105" s="20"/>
      <c r="D105" s="21">
        <v>44804</v>
      </c>
      <c r="E105" s="20" t="s">
        <v>768</v>
      </c>
      <c r="F105" s="38">
        <v>2022100848</v>
      </c>
      <c r="G105" s="20" t="s">
        <v>970</v>
      </c>
      <c r="H105" s="20">
        <v>1085261996</v>
      </c>
      <c r="I105" s="20" t="s">
        <v>1418</v>
      </c>
      <c r="J105" s="20" t="s">
        <v>771</v>
      </c>
      <c r="K105" s="115">
        <v>2022001085</v>
      </c>
      <c r="L105" s="111">
        <v>1750000</v>
      </c>
    </row>
    <row r="106" spans="1:12" x14ac:dyDescent="0.25">
      <c r="A106" s="537"/>
      <c r="B106" s="41" t="s">
        <v>733</v>
      </c>
      <c r="C106" s="25"/>
      <c r="D106" s="26">
        <v>44804</v>
      </c>
      <c r="E106" s="25" t="s">
        <v>768</v>
      </c>
      <c r="F106" s="37">
        <v>2022100849</v>
      </c>
      <c r="G106" s="25" t="s">
        <v>1266</v>
      </c>
      <c r="H106" s="25">
        <v>1085244143</v>
      </c>
      <c r="I106" s="25" t="s">
        <v>1419</v>
      </c>
      <c r="J106" s="25" t="s">
        <v>771</v>
      </c>
      <c r="K106" s="116">
        <v>2022001097</v>
      </c>
      <c r="L106" s="112">
        <v>1750000</v>
      </c>
    </row>
    <row r="107" spans="1:12" x14ac:dyDescent="0.25">
      <c r="A107" s="537"/>
      <c r="B107" s="44" t="s">
        <v>733</v>
      </c>
      <c r="C107" s="20"/>
      <c r="D107" s="21">
        <v>44832</v>
      </c>
      <c r="E107" s="20" t="s">
        <v>768</v>
      </c>
      <c r="F107" s="38">
        <v>2022101089</v>
      </c>
      <c r="G107" s="20" t="s">
        <v>1266</v>
      </c>
      <c r="H107" s="20">
        <v>1085244143</v>
      </c>
      <c r="I107" s="20" t="s">
        <v>1420</v>
      </c>
      <c r="J107" s="20" t="s">
        <v>771</v>
      </c>
      <c r="K107" s="115">
        <v>2022001097</v>
      </c>
      <c r="L107" s="111">
        <v>1750000</v>
      </c>
    </row>
    <row r="108" spans="1:12" ht="15.75" thickBot="1" x14ac:dyDescent="0.3">
      <c r="A108" s="537"/>
      <c r="B108" s="128" t="s">
        <v>733</v>
      </c>
      <c r="C108" s="129"/>
      <c r="D108" s="130">
        <v>44832</v>
      </c>
      <c r="E108" s="129" t="s">
        <v>768</v>
      </c>
      <c r="F108" s="131">
        <v>2022101090</v>
      </c>
      <c r="G108" s="129" t="s">
        <v>970</v>
      </c>
      <c r="H108" s="129">
        <v>1085261996</v>
      </c>
      <c r="I108" s="129" t="s">
        <v>1421</v>
      </c>
      <c r="J108" s="129" t="s">
        <v>771</v>
      </c>
      <c r="K108" s="133">
        <v>2022001085</v>
      </c>
      <c r="L108" s="112">
        <v>1750000</v>
      </c>
    </row>
    <row r="109" spans="1:12" x14ac:dyDescent="0.25">
      <c r="A109" s="537"/>
      <c r="B109" s="568"/>
      <c r="C109" s="516"/>
      <c r="D109" s="516"/>
      <c r="E109" s="516"/>
      <c r="F109" s="516"/>
      <c r="G109" s="516"/>
      <c r="H109" s="516"/>
      <c r="I109" s="516"/>
      <c r="J109" s="516"/>
      <c r="K109" s="30" t="s">
        <v>779</v>
      </c>
      <c r="L109" s="141">
        <f>SUM(L102:L108)</f>
        <v>15000000</v>
      </c>
    </row>
    <row r="110" spans="1:12" ht="15.75" thickBot="1" x14ac:dyDescent="0.3">
      <c r="A110" s="83"/>
      <c r="B110" s="46"/>
      <c r="C110" s="39"/>
      <c r="D110" s="39"/>
      <c r="E110" s="39"/>
      <c r="F110" s="39"/>
      <c r="G110" s="39"/>
      <c r="H110" s="39"/>
      <c r="I110" s="81" t="s">
        <v>1281</v>
      </c>
      <c r="J110" s="39"/>
      <c r="K110" s="39"/>
      <c r="L110" s="142">
        <f>+L86+L98+L109</f>
        <v>48054600</v>
      </c>
    </row>
    <row r="111" spans="1:12" ht="15" customHeight="1" x14ac:dyDescent="0.25">
      <c r="A111" s="536" t="s">
        <v>1330</v>
      </c>
      <c r="B111" s="34" t="s">
        <v>1429</v>
      </c>
      <c r="C111" s="84"/>
      <c r="D111" s="84"/>
      <c r="E111" s="84"/>
      <c r="F111" s="35"/>
      <c r="G111" s="35"/>
      <c r="H111" s="35"/>
      <c r="I111" s="84"/>
      <c r="J111" s="35"/>
      <c r="K111" s="35"/>
      <c r="L111" s="85"/>
    </row>
    <row r="112" spans="1:12" x14ac:dyDescent="0.25">
      <c r="A112" s="537"/>
      <c r="B112" s="36" t="s">
        <v>758</v>
      </c>
      <c r="C112" s="36" t="s">
        <v>759</v>
      </c>
      <c r="D112" s="36" t="s">
        <v>760</v>
      </c>
      <c r="E112" s="36" t="s">
        <v>761</v>
      </c>
      <c r="F112" s="36" t="s">
        <v>762</v>
      </c>
      <c r="G112" s="36" t="s">
        <v>763</v>
      </c>
      <c r="H112" s="36" t="s">
        <v>764</v>
      </c>
      <c r="I112" s="36" t="s">
        <v>46</v>
      </c>
      <c r="J112" s="36" t="s">
        <v>765</v>
      </c>
      <c r="K112" s="36" t="s">
        <v>762</v>
      </c>
      <c r="L112" s="74" t="s">
        <v>766</v>
      </c>
    </row>
    <row r="113" spans="1:12" x14ac:dyDescent="0.25">
      <c r="A113" s="537"/>
      <c r="B113" s="25" t="s">
        <v>652</v>
      </c>
      <c r="C113" s="25"/>
      <c r="D113" s="26">
        <v>44749</v>
      </c>
      <c r="E113" s="25" t="s">
        <v>1200</v>
      </c>
      <c r="F113" s="37">
        <v>2022000102</v>
      </c>
      <c r="G113" s="25" t="s">
        <v>1424</v>
      </c>
      <c r="H113" s="25">
        <v>1085904098</v>
      </c>
      <c r="I113" s="25" t="s">
        <v>1425</v>
      </c>
      <c r="J113" s="25" t="s">
        <v>771</v>
      </c>
      <c r="K113" s="28">
        <v>2022001089</v>
      </c>
      <c r="L113" s="102">
        <v>125000</v>
      </c>
    </row>
    <row r="114" spans="1:12" ht="15" customHeight="1" x14ac:dyDescent="0.25">
      <c r="A114" s="537"/>
      <c r="B114" s="20" t="s">
        <v>652</v>
      </c>
      <c r="C114" s="20"/>
      <c r="D114" s="21">
        <v>44813</v>
      </c>
      <c r="E114" s="20" t="s">
        <v>1200</v>
      </c>
      <c r="F114" s="38">
        <v>2022000216</v>
      </c>
      <c r="G114" s="20" t="s">
        <v>1282</v>
      </c>
      <c r="H114" s="20">
        <v>12960520</v>
      </c>
      <c r="I114" s="20" t="s">
        <v>1426</v>
      </c>
      <c r="J114" s="20" t="s">
        <v>771</v>
      </c>
      <c r="K114" s="23">
        <v>2022001505</v>
      </c>
      <c r="L114" s="103">
        <v>264000</v>
      </c>
    </row>
    <row r="115" spans="1:12" x14ac:dyDescent="0.25">
      <c r="A115" s="537"/>
      <c r="B115" s="25" t="s">
        <v>652</v>
      </c>
      <c r="C115" s="25"/>
      <c r="D115" s="26">
        <v>44813</v>
      </c>
      <c r="E115" s="25" t="s">
        <v>1200</v>
      </c>
      <c r="F115" s="37">
        <v>2022000218</v>
      </c>
      <c r="G115" s="25" t="s">
        <v>1427</v>
      </c>
      <c r="H115" s="25">
        <v>12966703</v>
      </c>
      <c r="I115" s="25" t="s">
        <v>1428</v>
      </c>
      <c r="J115" s="25" t="s">
        <v>771</v>
      </c>
      <c r="K115" s="28">
        <v>2022001507</v>
      </c>
      <c r="L115" s="102">
        <v>1860146</v>
      </c>
    </row>
    <row r="116" spans="1:12" x14ac:dyDescent="0.25">
      <c r="A116" s="537"/>
      <c r="B116" s="546"/>
      <c r="C116" s="512"/>
      <c r="D116" s="512"/>
      <c r="E116" s="512"/>
      <c r="F116" s="512"/>
      <c r="G116" s="512"/>
      <c r="H116" s="512"/>
      <c r="I116" s="512"/>
      <c r="J116" s="512"/>
      <c r="K116" s="512"/>
      <c r="L116" s="566">
        <f>SUM(L113:L115)</f>
        <v>2249146</v>
      </c>
    </row>
    <row r="117" spans="1:12" ht="9.75" customHeight="1" x14ac:dyDescent="0.25">
      <c r="A117" s="537"/>
      <c r="B117" s="546"/>
      <c r="C117" s="512"/>
      <c r="D117" s="512"/>
      <c r="E117" s="512"/>
      <c r="F117" s="512"/>
      <c r="G117" s="512"/>
      <c r="H117" s="512"/>
      <c r="I117" s="512"/>
      <c r="J117" s="512"/>
      <c r="K117" s="512"/>
      <c r="L117" s="567"/>
    </row>
    <row r="118" spans="1:12" ht="15.75" thickBot="1" x14ac:dyDescent="0.3">
      <c r="A118" s="537"/>
      <c r="B118" s="36" t="s">
        <v>758</v>
      </c>
      <c r="C118" s="36" t="s">
        <v>759</v>
      </c>
      <c r="D118" s="36" t="s">
        <v>760</v>
      </c>
      <c r="E118" s="36" t="s">
        <v>761</v>
      </c>
      <c r="F118" s="36" t="s">
        <v>762</v>
      </c>
      <c r="G118" s="36" t="s">
        <v>763</v>
      </c>
      <c r="H118" s="36" t="s">
        <v>764</v>
      </c>
      <c r="I118" s="36" t="s">
        <v>46</v>
      </c>
      <c r="J118" s="36" t="s">
        <v>765</v>
      </c>
      <c r="K118" s="36" t="s">
        <v>762</v>
      </c>
      <c r="L118" s="74" t="s">
        <v>766</v>
      </c>
    </row>
    <row r="119" spans="1:12" x14ac:dyDescent="0.25">
      <c r="A119" s="537"/>
      <c r="B119" s="109" t="s">
        <v>653</v>
      </c>
      <c r="C119" s="90"/>
      <c r="D119" s="91">
        <v>44749</v>
      </c>
      <c r="E119" s="90" t="s">
        <v>1206</v>
      </c>
      <c r="F119" s="92">
        <v>2022000074</v>
      </c>
      <c r="G119" s="90" t="s">
        <v>1424</v>
      </c>
      <c r="H119" s="90">
        <v>1085904098</v>
      </c>
      <c r="I119" s="90" t="s">
        <v>1430</v>
      </c>
      <c r="J119" s="90" t="s">
        <v>771</v>
      </c>
      <c r="K119" s="93">
        <v>2022001088</v>
      </c>
      <c r="L119" s="110">
        <v>125000</v>
      </c>
    </row>
    <row r="120" spans="1:12" x14ac:dyDescent="0.25">
      <c r="A120" s="537"/>
      <c r="B120" s="44" t="s">
        <v>653</v>
      </c>
      <c r="C120" s="20"/>
      <c r="D120" s="21">
        <v>44749</v>
      </c>
      <c r="E120" s="20" t="s">
        <v>1206</v>
      </c>
      <c r="F120" s="38">
        <v>2022000075</v>
      </c>
      <c r="G120" s="20" t="s">
        <v>1424</v>
      </c>
      <c r="H120" s="20">
        <v>1085904098</v>
      </c>
      <c r="I120" s="20" t="s">
        <v>1431</v>
      </c>
      <c r="J120" s="20" t="s">
        <v>771</v>
      </c>
      <c r="K120" s="23">
        <v>2022001087</v>
      </c>
      <c r="L120" s="111">
        <v>350000</v>
      </c>
    </row>
    <row r="121" spans="1:12" x14ac:dyDescent="0.25">
      <c r="A121" s="537"/>
      <c r="B121" s="41" t="s">
        <v>653</v>
      </c>
      <c r="C121" s="25"/>
      <c r="D121" s="26">
        <v>44813</v>
      </c>
      <c r="E121" s="25" t="s">
        <v>1206</v>
      </c>
      <c r="F121" s="37">
        <v>2022000139</v>
      </c>
      <c r="G121" s="25" t="s">
        <v>1427</v>
      </c>
      <c r="H121" s="25">
        <v>12966703</v>
      </c>
      <c r="I121" s="25" t="s">
        <v>1432</v>
      </c>
      <c r="J121" s="25" t="s">
        <v>771</v>
      </c>
      <c r="K121" s="28">
        <v>2022001507</v>
      </c>
      <c r="L121" s="112">
        <v>47259</v>
      </c>
    </row>
    <row r="122" spans="1:12" x14ac:dyDescent="0.25">
      <c r="A122" s="537"/>
      <c r="B122" s="44" t="s">
        <v>653</v>
      </c>
      <c r="C122" s="20"/>
      <c r="D122" s="21">
        <v>44818</v>
      </c>
      <c r="E122" s="20" t="s">
        <v>1206</v>
      </c>
      <c r="F122" s="38">
        <v>2022000145</v>
      </c>
      <c r="G122" s="20" t="s">
        <v>1282</v>
      </c>
      <c r="H122" s="20">
        <v>12960520</v>
      </c>
      <c r="I122" s="20" t="s">
        <v>1433</v>
      </c>
      <c r="J122" s="20" t="s">
        <v>771</v>
      </c>
      <c r="K122" s="23">
        <v>2022001513</v>
      </c>
      <c r="L122" s="111">
        <v>280000</v>
      </c>
    </row>
    <row r="123" spans="1:12" x14ac:dyDescent="0.25">
      <c r="A123" s="537"/>
      <c r="B123" s="41" t="s">
        <v>653</v>
      </c>
      <c r="C123" s="25"/>
      <c r="D123" s="26">
        <v>44795</v>
      </c>
      <c r="E123" s="25" t="s">
        <v>768</v>
      </c>
      <c r="F123" s="37">
        <v>2022500643</v>
      </c>
      <c r="G123" s="25" t="s">
        <v>1282</v>
      </c>
      <c r="H123" s="25">
        <v>12960520</v>
      </c>
      <c r="I123" s="25" t="s">
        <v>1434</v>
      </c>
      <c r="J123" s="25" t="s">
        <v>771</v>
      </c>
      <c r="K123" s="28">
        <v>2022001303</v>
      </c>
      <c r="L123" s="112">
        <v>330000</v>
      </c>
    </row>
    <row r="124" spans="1:12" x14ac:dyDescent="0.25">
      <c r="A124" s="537"/>
      <c r="B124" s="41"/>
      <c r="C124" s="25"/>
      <c r="D124" s="26"/>
      <c r="E124" s="25"/>
      <c r="F124" s="37"/>
      <c r="G124" s="25"/>
      <c r="H124" s="25"/>
      <c r="I124" s="25"/>
      <c r="J124" s="25"/>
      <c r="K124" s="28"/>
      <c r="L124" s="143">
        <f>SUM(L119:L123)</f>
        <v>1132259</v>
      </c>
    </row>
    <row r="125" spans="1:12" ht="15.75" thickBot="1" x14ac:dyDescent="0.3">
      <c r="A125" s="537"/>
      <c r="B125" s="547" t="s">
        <v>1435</v>
      </c>
      <c r="C125" s="548"/>
      <c r="D125" s="548"/>
      <c r="E125" s="548"/>
      <c r="F125" s="548"/>
      <c r="G125" s="548"/>
      <c r="H125" s="548"/>
      <c r="I125" s="548"/>
      <c r="J125" s="548"/>
      <c r="K125" s="548"/>
      <c r="L125" s="144">
        <f>+L116+L124</f>
        <v>3381405</v>
      </c>
    </row>
    <row r="126" spans="1:12" ht="31.5" customHeight="1" x14ac:dyDescent="0.25">
      <c r="A126" s="537"/>
      <c r="B126" s="550" t="s">
        <v>1436</v>
      </c>
      <c r="C126" s="551"/>
      <c r="D126" s="551"/>
      <c r="E126" s="551"/>
      <c r="F126" s="551"/>
      <c r="G126" s="551"/>
      <c r="H126" s="551"/>
      <c r="I126" s="551"/>
      <c r="J126" s="551"/>
      <c r="K126" s="30"/>
      <c r="L126" s="104"/>
    </row>
    <row r="127" spans="1:12" ht="19.5" customHeight="1" thickBot="1" x14ac:dyDescent="0.3">
      <c r="A127" s="537"/>
      <c r="B127" s="36" t="s">
        <v>758</v>
      </c>
      <c r="C127" s="36" t="s">
        <v>759</v>
      </c>
      <c r="D127" s="36" t="s">
        <v>760</v>
      </c>
      <c r="E127" s="36" t="s">
        <v>761</v>
      </c>
      <c r="F127" s="36" t="s">
        <v>762</v>
      </c>
      <c r="G127" s="36" t="s">
        <v>763</v>
      </c>
      <c r="H127" s="36" t="s">
        <v>764</v>
      </c>
      <c r="I127" s="36" t="s">
        <v>46</v>
      </c>
      <c r="J127" s="36" t="s">
        <v>765</v>
      </c>
      <c r="K127" s="36" t="s">
        <v>762</v>
      </c>
      <c r="L127" s="70" t="s">
        <v>766</v>
      </c>
    </row>
    <row r="128" spans="1:12" x14ac:dyDescent="0.25">
      <c r="A128" s="537"/>
      <c r="B128" s="109" t="s">
        <v>116</v>
      </c>
      <c r="C128" s="90"/>
      <c r="D128" s="91">
        <v>44743</v>
      </c>
      <c r="E128" s="90" t="s">
        <v>768</v>
      </c>
      <c r="F128" s="92">
        <v>2022700080</v>
      </c>
      <c r="G128" s="90" t="s">
        <v>1122</v>
      </c>
      <c r="H128" s="90">
        <v>59313253</v>
      </c>
      <c r="I128" s="90" t="s">
        <v>1437</v>
      </c>
      <c r="J128" s="90" t="s">
        <v>771</v>
      </c>
      <c r="K128" s="114">
        <v>2022001074</v>
      </c>
      <c r="L128" s="110">
        <v>463200</v>
      </c>
    </row>
    <row r="129" spans="1:12" x14ac:dyDescent="0.25">
      <c r="A129" s="537"/>
      <c r="B129" s="44" t="s">
        <v>116</v>
      </c>
      <c r="C129" s="20"/>
      <c r="D129" s="21">
        <v>44743</v>
      </c>
      <c r="E129" s="20" t="s">
        <v>768</v>
      </c>
      <c r="F129" s="38">
        <v>2022700082</v>
      </c>
      <c r="G129" s="20" t="s">
        <v>1117</v>
      </c>
      <c r="H129" s="20">
        <v>30742386</v>
      </c>
      <c r="I129" s="20" t="s">
        <v>1438</v>
      </c>
      <c r="J129" s="20" t="s">
        <v>771</v>
      </c>
      <c r="K129" s="115">
        <v>2022001077</v>
      </c>
      <c r="L129" s="111">
        <v>191292</v>
      </c>
    </row>
    <row r="130" spans="1:12" x14ac:dyDescent="0.25">
      <c r="A130" s="537"/>
      <c r="B130" s="41" t="s">
        <v>116</v>
      </c>
      <c r="C130" s="25"/>
      <c r="D130" s="26">
        <v>44743</v>
      </c>
      <c r="E130" s="25" t="s">
        <v>768</v>
      </c>
      <c r="F130" s="37">
        <v>2022700084</v>
      </c>
      <c r="G130" s="25" t="s">
        <v>1127</v>
      </c>
      <c r="H130" s="25">
        <v>1085264975</v>
      </c>
      <c r="I130" s="25" t="s">
        <v>1439</v>
      </c>
      <c r="J130" s="25" t="s">
        <v>771</v>
      </c>
      <c r="K130" s="116">
        <v>2022001078</v>
      </c>
      <c r="L130" s="112">
        <v>468043</v>
      </c>
    </row>
    <row r="131" spans="1:12" x14ac:dyDescent="0.25">
      <c r="A131" s="537"/>
      <c r="B131" s="44" t="s">
        <v>116</v>
      </c>
      <c r="C131" s="20"/>
      <c r="D131" s="21">
        <v>44743</v>
      </c>
      <c r="E131" s="20" t="s">
        <v>768</v>
      </c>
      <c r="F131" s="38">
        <v>2022700086</v>
      </c>
      <c r="G131" s="20" t="s">
        <v>1112</v>
      </c>
      <c r="H131" s="20">
        <v>1085275201</v>
      </c>
      <c r="I131" s="20" t="s">
        <v>1440</v>
      </c>
      <c r="J131" s="20" t="s">
        <v>771</v>
      </c>
      <c r="K131" s="115">
        <v>2022001081</v>
      </c>
      <c r="L131" s="111">
        <v>539892</v>
      </c>
    </row>
    <row r="132" spans="1:12" x14ac:dyDescent="0.25">
      <c r="A132" s="537"/>
      <c r="B132" s="41" t="s">
        <v>116</v>
      </c>
      <c r="C132" s="25"/>
      <c r="D132" s="26">
        <v>44743</v>
      </c>
      <c r="E132" s="25" t="s">
        <v>768</v>
      </c>
      <c r="F132" s="37">
        <v>2022700087</v>
      </c>
      <c r="G132" s="25" t="s">
        <v>1130</v>
      </c>
      <c r="H132" s="25">
        <v>1085262230</v>
      </c>
      <c r="I132" s="25" t="s">
        <v>1441</v>
      </c>
      <c r="J132" s="25" t="s">
        <v>771</v>
      </c>
      <c r="K132" s="116">
        <v>2022001098</v>
      </c>
      <c r="L132" s="112">
        <v>496679</v>
      </c>
    </row>
    <row r="133" spans="1:12" x14ac:dyDescent="0.25">
      <c r="A133" s="537"/>
      <c r="B133" s="44" t="s">
        <v>116</v>
      </c>
      <c r="C133" s="20"/>
      <c r="D133" s="21">
        <v>44743</v>
      </c>
      <c r="E133" s="20" t="s">
        <v>768</v>
      </c>
      <c r="F133" s="38">
        <v>2022700091</v>
      </c>
      <c r="G133" s="20" t="s">
        <v>1047</v>
      </c>
      <c r="H133" s="20">
        <v>1085297194</v>
      </c>
      <c r="I133" s="20" t="s">
        <v>1442</v>
      </c>
      <c r="J133" s="20" t="s">
        <v>771</v>
      </c>
      <c r="K133" s="115">
        <v>2022001102</v>
      </c>
      <c r="L133" s="111">
        <v>277044</v>
      </c>
    </row>
    <row r="134" spans="1:12" x14ac:dyDescent="0.25">
      <c r="A134" s="537"/>
      <c r="B134" s="41" t="s">
        <v>116</v>
      </c>
      <c r="C134" s="25"/>
      <c r="D134" s="26">
        <v>44743</v>
      </c>
      <c r="E134" s="25" t="s">
        <v>768</v>
      </c>
      <c r="F134" s="37">
        <v>2022700098</v>
      </c>
      <c r="G134" s="25" t="s">
        <v>1125</v>
      </c>
      <c r="H134" s="25">
        <v>59812894</v>
      </c>
      <c r="I134" s="25" t="s">
        <v>1443</v>
      </c>
      <c r="J134" s="25" t="s">
        <v>771</v>
      </c>
      <c r="K134" s="116">
        <v>2022001109</v>
      </c>
      <c r="L134" s="112">
        <v>472874</v>
      </c>
    </row>
    <row r="135" spans="1:12" x14ac:dyDescent="0.25">
      <c r="A135" s="537"/>
      <c r="B135" s="44" t="s">
        <v>116</v>
      </c>
      <c r="C135" s="20"/>
      <c r="D135" s="21">
        <v>44806</v>
      </c>
      <c r="E135" s="20" t="s">
        <v>768</v>
      </c>
      <c r="F135" s="38">
        <v>2022700100</v>
      </c>
      <c r="G135" s="20" t="s">
        <v>1444</v>
      </c>
      <c r="H135" s="20">
        <v>36753722</v>
      </c>
      <c r="I135" s="20" t="s">
        <v>1445</v>
      </c>
      <c r="J135" s="20" t="s">
        <v>771</v>
      </c>
      <c r="K135" s="115">
        <v>2022001397</v>
      </c>
      <c r="L135" s="111">
        <v>426970</v>
      </c>
    </row>
    <row r="136" spans="1:12" x14ac:dyDescent="0.25">
      <c r="A136" s="537"/>
      <c r="B136" s="41" t="s">
        <v>116</v>
      </c>
      <c r="C136" s="25"/>
      <c r="D136" s="26">
        <v>44806</v>
      </c>
      <c r="E136" s="25" t="s">
        <v>768</v>
      </c>
      <c r="F136" s="37">
        <v>2022700101</v>
      </c>
      <c r="G136" s="25" t="s">
        <v>1117</v>
      </c>
      <c r="H136" s="25">
        <v>30742386</v>
      </c>
      <c r="I136" s="25" t="s">
        <v>1446</v>
      </c>
      <c r="J136" s="25" t="s">
        <v>771</v>
      </c>
      <c r="K136" s="116">
        <v>2022001358</v>
      </c>
      <c r="L136" s="112">
        <v>44324</v>
      </c>
    </row>
    <row r="137" spans="1:12" ht="15.75" thickBot="1" x14ac:dyDescent="0.3">
      <c r="A137" s="537"/>
      <c r="B137" s="119" t="s">
        <v>116</v>
      </c>
      <c r="C137" s="120"/>
      <c r="D137" s="121">
        <v>44816</v>
      </c>
      <c r="E137" s="120" t="s">
        <v>768</v>
      </c>
      <c r="F137" s="122">
        <v>2022700102</v>
      </c>
      <c r="G137" s="120" t="s">
        <v>1112</v>
      </c>
      <c r="H137" s="120">
        <v>1085275201</v>
      </c>
      <c r="I137" s="120" t="s">
        <v>1447</v>
      </c>
      <c r="J137" s="120" t="s">
        <v>771</v>
      </c>
      <c r="K137" s="127">
        <v>2022001535</v>
      </c>
      <c r="L137" s="123">
        <v>189006</v>
      </c>
    </row>
    <row r="138" spans="1:12" x14ac:dyDescent="0.25">
      <c r="A138" s="537"/>
      <c r="B138" s="546"/>
      <c r="C138" s="512"/>
      <c r="D138" s="512"/>
      <c r="E138" s="512"/>
      <c r="F138" s="512"/>
      <c r="G138" s="512"/>
      <c r="H138" s="512"/>
      <c r="I138" s="512"/>
      <c r="J138" s="512"/>
      <c r="K138" s="512"/>
      <c r="L138" s="566">
        <f>SUM(L128:L137)</f>
        <v>3569324</v>
      </c>
    </row>
    <row r="139" spans="1:12" ht="10.5" customHeight="1" x14ac:dyDescent="0.25">
      <c r="A139" s="537"/>
      <c r="B139" s="546"/>
      <c r="C139" s="512"/>
      <c r="D139" s="512"/>
      <c r="E139" s="512"/>
      <c r="F139" s="512"/>
      <c r="G139" s="512"/>
      <c r="H139" s="512"/>
      <c r="I139" s="512"/>
      <c r="J139" s="512"/>
      <c r="K139" s="512"/>
      <c r="L139" s="567"/>
    </row>
    <row r="140" spans="1:12" ht="15.75" thickBot="1" x14ac:dyDescent="0.3">
      <c r="A140" s="537"/>
      <c r="B140" s="36" t="s">
        <v>758</v>
      </c>
      <c r="C140" s="36" t="s">
        <v>759</v>
      </c>
      <c r="D140" s="36" t="s">
        <v>760</v>
      </c>
      <c r="E140" s="36" t="s">
        <v>761</v>
      </c>
      <c r="F140" s="36" t="s">
        <v>762</v>
      </c>
      <c r="G140" s="36" t="s">
        <v>763</v>
      </c>
      <c r="H140" s="36" t="s">
        <v>764</v>
      </c>
      <c r="I140" s="36" t="s">
        <v>46</v>
      </c>
      <c r="J140" s="36" t="s">
        <v>765</v>
      </c>
      <c r="K140" s="36" t="s">
        <v>762</v>
      </c>
      <c r="L140" s="36" t="s">
        <v>766</v>
      </c>
    </row>
    <row r="141" spans="1:12" x14ac:dyDescent="0.25">
      <c r="A141" s="542"/>
      <c r="B141" s="109" t="s">
        <v>629</v>
      </c>
      <c r="C141" s="90"/>
      <c r="D141" s="91">
        <v>44743</v>
      </c>
      <c r="E141" s="90" t="s">
        <v>768</v>
      </c>
      <c r="F141" s="92">
        <v>2022700079</v>
      </c>
      <c r="G141" s="90" t="s">
        <v>1132</v>
      </c>
      <c r="H141" s="90">
        <v>87063461</v>
      </c>
      <c r="I141" s="90" t="s">
        <v>1448</v>
      </c>
      <c r="J141" s="90" t="s">
        <v>771</v>
      </c>
      <c r="K141" s="114">
        <v>2022001073</v>
      </c>
      <c r="L141" s="110">
        <v>463200</v>
      </c>
    </row>
    <row r="142" spans="1:12" x14ac:dyDescent="0.25">
      <c r="A142" s="542"/>
      <c r="B142" s="44" t="s">
        <v>629</v>
      </c>
      <c r="C142" s="20"/>
      <c r="D142" s="21">
        <v>44743</v>
      </c>
      <c r="E142" s="20" t="s">
        <v>768</v>
      </c>
      <c r="F142" s="38">
        <v>2022700081</v>
      </c>
      <c r="G142" s="20" t="s">
        <v>1118</v>
      </c>
      <c r="H142" s="20">
        <v>1086358423</v>
      </c>
      <c r="I142" s="20" t="s">
        <v>1449</v>
      </c>
      <c r="J142" s="20" t="s">
        <v>771</v>
      </c>
      <c r="K142" s="115">
        <v>2022001075</v>
      </c>
      <c r="L142" s="111">
        <v>336781</v>
      </c>
    </row>
    <row r="143" spans="1:12" x14ac:dyDescent="0.25">
      <c r="A143" s="542"/>
      <c r="B143" s="41" t="s">
        <v>629</v>
      </c>
      <c r="C143" s="25"/>
      <c r="D143" s="26">
        <v>44743</v>
      </c>
      <c r="E143" s="25" t="s">
        <v>768</v>
      </c>
      <c r="F143" s="37">
        <v>2022700083</v>
      </c>
      <c r="G143" s="25" t="s">
        <v>1129</v>
      </c>
      <c r="H143" s="25">
        <v>1085298437</v>
      </c>
      <c r="I143" s="25" t="s">
        <v>1450</v>
      </c>
      <c r="J143" s="25" t="s">
        <v>771</v>
      </c>
      <c r="K143" s="116">
        <v>2022001076</v>
      </c>
      <c r="L143" s="112">
        <v>336781</v>
      </c>
    </row>
    <row r="144" spans="1:12" x14ac:dyDescent="0.25">
      <c r="A144" s="542"/>
      <c r="B144" s="44" t="s">
        <v>629</v>
      </c>
      <c r="C144" s="20"/>
      <c r="D144" s="21">
        <v>44743</v>
      </c>
      <c r="E144" s="20" t="s">
        <v>768</v>
      </c>
      <c r="F144" s="38">
        <v>2022700085</v>
      </c>
      <c r="G144" s="20" t="s">
        <v>1114</v>
      </c>
      <c r="H144" s="20">
        <v>52960943</v>
      </c>
      <c r="I144" s="20" t="s">
        <v>1451</v>
      </c>
      <c r="J144" s="20" t="s">
        <v>771</v>
      </c>
      <c r="K144" s="115">
        <v>2022001079</v>
      </c>
      <c r="L144" s="111">
        <v>191292</v>
      </c>
    </row>
    <row r="145" spans="1:12" x14ac:dyDescent="0.25">
      <c r="A145" s="542"/>
      <c r="B145" s="41" t="s">
        <v>629</v>
      </c>
      <c r="C145" s="25"/>
      <c r="D145" s="26">
        <v>44743</v>
      </c>
      <c r="E145" s="25" t="s">
        <v>768</v>
      </c>
      <c r="F145" s="37">
        <v>2022700088</v>
      </c>
      <c r="G145" s="25" t="s">
        <v>1105</v>
      </c>
      <c r="H145" s="25">
        <v>1085294152</v>
      </c>
      <c r="I145" s="25" t="s">
        <v>1452</v>
      </c>
      <c r="J145" s="25" t="s">
        <v>771</v>
      </c>
      <c r="K145" s="116">
        <v>2022001099</v>
      </c>
      <c r="L145" s="112">
        <v>370355</v>
      </c>
    </row>
    <row r="146" spans="1:12" ht="21.75" customHeight="1" x14ac:dyDescent="0.25">
      <c r="A146" s="542"/>
      <c r="B146" s="44" t="s">
        <v>629</v>
      </c>
      <c r="C146" s="20"/>
      <c r="D146" s="21">
        <v>44743</v>
      </c>
      <c r="E146" s="20" t="s">
        <v>768</v>
      </c>
      <c r="F146" s="38">
        <v>2022700089</v>
      </c>
      <c r="G146" s="20" t="s">
        <v>1115</v>
      </c>
      <c r="H146" s="20">
        <v>12754254</v>
      </c>
      <c r="I146" s="20" t="s">
        <v>1453</v>
      </c>
      <c r="J146" s="20" t="s">
        <v>771</v>
      </c>
      <c r="K146" s="115">
        <v>2022001100</v>
      </c>
      <c r="L146" s="111">
        <v>343735</v>
      </c>
    </row>
    <row r="147" spans="1:12" ht="15" hidden="1" customHeight="1" x14ac:dyDescent="0.25">
      <c r="A147" s="542"/>
      <c r="B147" s="41" t="s">
        <v>629</v>
      </c>
      <c r="C147" s="25"/>
      <c r="D147" s="26">
        <v>44743</v>
      </c>
      <c r="E147" s="25" t="s">
        <v>768</v>
      </c>
      <c r="F147" s="37">
        <v>2022700090</v>
      </c>
      <c r="G147" s="25" t="s">
        <v>1108</v>
      </c>
      <c r="H147" s="25">
        <v>59832769</v>
      </c>
      <c r="I147" s="25" t="s">
        <v>1454</v>
      </c>
      <c r="J147" s="25" t="s">
        <v>771</v>
      </c>
      <c r="K147" s="116">
        <v>2022001101</v>
      </c>
      <c r="L147" s="112">
        <v>343735</v>
      </c>
    </row>
    <row r="148" spans="1:12" ht="15" hidden="1" customHeight="1" x14ac:dyDescent="0.25">
      <c r="A148" s="542"/>
      <c r="B148" s="44" t="s">
        <v>629</v>
      </c>
      <c r="C148" s="20"/>
      <c r="D148" s="21">
        <v>44743</v>
      </c>
      <c r="E148" s="20" t="s">
        <v>768</v>
      </c>
      <c r="F148" s="38">
        <v>2022700092</v>
      </c>
      <c r="G148" s="20" t="s">
        <v>1107</v>
      </c>
      <c r="H148" s="20">
        <v>1085270565</v>
      </c>
      <c r="I148" s="20" t="s">
        <v>1455</v>
      </c>
      <c r="J148" s="20" t="s">
        <v>771</v>
      </c>
      <c r="K148" s="115">
        <v>2022001105</v>
      </c>
      <c r="L148" s="111">
        <v>145465</v>
      </c>
    </row>
    <row r="149" spans="1:12" ht="15" hidden="1" customHeight="1" x14ac:dyDescent="0.25">
      <c r="A149" s="542"/>
      <c r="B149" s="41" t="s">
        <v>629</v>
      </c>
      <c r="C149" s="25"/>
      <c r="D149" s="26">
        <v>44743</v>
      </c>
      <c r="E149" s="25" t="s">
        <v>768</v>
      </c>
      <c r="F149" s="37">
        <v>2022700093</v>
      </c>
      <c r="G149" s="25" t="s">
        <v>1123</v>
      </c>
      <c r="H149" s="25">
        <v>37084173</v>
      </c>
      <c r="I149" s="25" t="s">
        <v>1456</v>
      </c>
      <c r="J149" s="25" t="s">
        <v>771</v>
      </c>
      <c r="K149" s="116">
        <v>2022001104</v>
      </c>
      <c r="L149" s="112">
        <v>145465</v>
      </c>
    </row>
    <row r="150" spans="1:12" ht="18.75" customHeight="1" thickBot="1" x14ac:dyDescent="0.3">
      <c r="A150" s="543"/>
      <c r="B150" s="44" t="s">
        <v>629</v>
      </c>
      <c r="C150" s="20"/>
      <c r="D150" s="21">
        <v>44743</v>
      </c>
      <c r="E150" s="20" t="s">
        <v>768</v>
      </c>
      <c r="F150" s="38">
        <v>2022700094</v>
      </c>
      <c r="G150" s="20" t="s">
        <v>1121</v>
      </c>
      <c r="H150" s="20">
        <v>30741765</v>
      </c>
      <c r="I150" s="20" t="s">
        <v>1457</v>
      </c>
      <c r="J150" s="20" t="s">
        <v>771</v>
      </c>
      <c r="K150" s="115">
        <v>2022001103</v>
      </c>
      <c r="L150" s="111">
        <v>343735</v>
      </c>
    </row>
    <row r="151" spans="1:12" x14ac:dyDescent="0.25">
      <c r="B151" s="41" t="s">
        <v>629</v>
      </c>
      <c r="C151" s="25"/>
      <c r="D151" s="26">
        <v>44743</v>
      </c>
      <c r="E151" s="25" t="s">
        <v>768</v>
      </c>
      <c r="F151" s="37">
        <v>2022700095</v>
      </c>
      <c r="G151" s="25" t="s">
        <v>1116</v>
      </c>
      <c r="H151" s="25">
        <v>59835788</v>
      </c>
      <c r="I151" s="25" t="s">
        <v>1458</v>
      </c>
      <c r="J151" s="25" t="s">
        <v>771</v>
      </c>
      <c r="K151" s="116">
        <v>2022001106</v>
      </c>
      <c r="L151" s="112">
        <v>145465</v>
      </c>
    </row>
    <row r="152" spans="1:12" x14ac:dyDescent="0.25">
      <c r="B152" s="44" t="s">
        <v>629</v>
      </c>
      <c r="C152" s="20"/>
      <c r="D152" s="21">
        <v>44743</v>
      </c>
      <c r="E152" s="20" t="s">
        <v>768</v>
      </c>
      <c r="F152" s="38">
        <v>2022700096</v>
      </c>
      <c r="G152" s="20" t="s">
        <v>1109</v>
      </c>
      <c r="H152" s="20">
        <v>98395640</v>
      </c>
      <c r="I152" s="20" t="s">
        <v>1459</v>
      </c>
      <c r="J152" s="20" t="s">
        <v>771</v>
      </c>
      <c r="K152" s="115">
        <v>2022001107</v>
      </c>
      <c r="L152" s="111">
        <v>362646</v>
      </c>
    </row>
    <row r="153" spans="1:12" x14ac:dyDescent="0.25">
      <c r="B153" s="41" t="s">
        <v>629</v>
      </c>
      <c r="C153" s="25"/>
      <c r="D153" s="26">
        <v>44743</v>
      </c>
      <c r="E153" s="25" t="s">
        <v>768</v>
      </c>
      <c r="F153" s="37">
        <v>2022700097</v>
      </c>
      <c r="G153" s="25" t="s">
        <v>1120</v>
      </c>
      <c r="H153" s="25">
        <v>1085309697</v>
      </c>
      <c r="I153" s="25" t="s">
        <v>1460</v>
      </c>
      <c r="J153" s="25" t="s">
        <v>771</v>
      </c>
      <c r="K153" s="116">
        <v>2022001108</v>
      </c>
      <c r="L153" s="112">
        <v>145465</v>
      </c>
    </row>
    <row r="154" spans="1:12" ht="15.75" thickBot="1" x14ac:dyDescent="0.3">
      <c r="B154" s="119" t="s">
        <v>629</v>
      </c>
      <c r="C154" s="120"/>
      <c r="D154" s="121">
        <v>44743</v>
      </c>
      <c r="E154" s="120" t="s">
        <v>768</v>
      </c>
      <c r="F154" s="122">
        <v>2022700099</v>
      </c>
      <c r="G154" s="120" t="s">
        <v>1102</v>
      </c>
      <c r="H154" s="120">
        <v>27094105</v>
      </c>
      <c r="I154" s="120" t="s">
        <v>1461</v>
      </c>
      <c r="J154" s="120" t="s">
        <v>771</v>
      </c>
      <c r="K154" s="127">
        <v>2022001110</v>
      </c>
      <c r="L154" s="123">
        <v>145465</v>
      </c>
    </row>
    <row r="155" spans="1:12" x14ac:dyDescent="0.25">
      <c r="B155" s="512"/>
      <c r="C155" s="512"/>
      <c r="D155" s="512"/>
      <c r="E155" s="512"/>
      <c r="F155" s="512"/>
      <c r="G155" s="512"/>
      <c r="H155" s="512"/>
      <c r="I155" s="512"/>
      <c r="J155" s="512"/>
      <c r="K155" s="512"/>
      <c r="L155" s="566">
        <f>SUM(L141:L154)</f>
        <v>3819585</v>
      </c>
    </row>
    <row r="156" spans="1:12" x14ac:dyDescent="0.25">
      <c r="B156" s="512"/>
      <c r="C156" s="512"/>
      <c r="D156" s="512"/>
      <c r="E156" s="512"/>
      <c r="F156" s="512"/>
      <c r="G156" s="512"/>
      <c r="H156" s="512"/>
      <c r="I156" s="512"/>
      <c r="J156" s="512"/>
      <c r="K156" s="512"/>
      <c r="L156" s="567"/>
    </row>
    <row r="157" spans="1:12" x14ac:dyDescent="0.25">
      <c r="B157" s="516" t="s">
        <v>1329</v>
      </c>
      <c r="C157" s="516"/>
      <c r="D157" s="516"/>
      <c r="E157" s="516"/>
      <c r="F157" s="516"/>
      <c r="G157" s="516"/>
      <c r="H157" s="516"/>
      <c r="I157" s="516"/>
      <c r="J157" s="516"/>
      <c r="K157" s="30" t="s">
        <v>779</v>
      </c>
      <c r="L157" s="104">
        <f>+L138+L155</f>
        <v>7388909</v>
      </c>
    </row>
    <row r="158" spans="1:12" x14ac:dyDescent="0.25">
      <c r="L158" s="59">
        <v>460000</v>
      </c>
    </row>
    <row r="159" spans="1:12" x14ac:dyDescent="0.25">
      <c r="B159" t="s">
        <v>495</v>
      </c>
      <c r="J159" t="s">
        <v>1305</v>
      </c>
      <c r="L159" s="59">
        <f>+L17+L24+L56+L70+L110+L125+L157+460000</f>
        <v>105325637.68000001</v>
      </c>
    </row>
  </sheetData>
  <mergeCells count="39">
    <mergeCell ref="B155:K156"/>
    <mergeCell ref="L155:L156"/>
    <mergeCell ref="B157:J157"/>
    <mergeCell ref="B126:J126"/>
    <mergeCell ref="B138:K139"/>
    <mergeCell ref="L138:L139"/>
    <mergeCell ref="L65:L66"/>
    <mergeCell ref="B109:J109"/>
    <mergeCell ref="B116:K117"/>
    <mergeCell ref="L116:L117"/>
    <mergeCell ref="B98:K99"/>
    <mergeCell ref="L98:L99"/>
    <mergeCell ref="L45:L46"/>
    <mergeCell ref="B47:J47"/>
    <mergeCell ref="B53:K54"/>
    <mergeCell ref="L53:L54"/>
    <mergeCell ref="B55:J55"/>
    <mergeCell ref="L8:L9"/>
    <mergeCell ref="B10:J10"/>
    <mergeCell ref="B15:K16"/>
    <mergeCell ref="L15:L16"/>
    <mergeCell ref="L24:L25"/>
    <mergeCell ref="A111:A127"/>
    <mergeCell ref="A128:A150"/>
    <mergeCell ref="B125:K125"/>
    <mergeCell ref="A57:A70"/>
    <mergeCell ref="A72:A109"/>
    <mergeCell ref="B86:J86"/>
    <mergeCell ref="B69:K69"/>
    <mergeCell ref="B100:J100"/>
    <mergeCell ref="B65:K66"/>
    <mergeCell ref="B2:J2"/>
    <mergeCell ref="A3:A16"/>
    <mergeCell ref="A18:A26"/>
    <mergeCell ref="A27:A55"/>
    <mergeCell ref="B17:J17"/>
    <mergeCell ref="B8:K9"/>
    <mergeCell ref="B26:J26"/>
    <mergeCell ref="B45:K4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227"/>
  <sheetViews>
    <sheetView topLeftCell="A10" workbookViewId="0">
      <selection activeCell="G11" sqref="G11"/>
    </sheetView>
  </sheetViews>
  <sheetFormatPr baseColWidth="10" defaultRowHeight="15" x14ac:dyDescent="0.25"/>
  <cols>
    <col min="1" max="1" width="16" customWidth="1"/>
    <col min="2" max="2" width="18.42578125" customWidth="1"/>
    <col min="3" max="3" width="6.85546875" customWidth="1"/>
    <col min="5" max="5" width="23" customWidth="1"/>
    <col min="6" max="6" width="12.7109375" customWidth="1"/>
    <col min="7" max="7" width="43.7109375" customWidth="1"/>
    <col min="9" max="9" width="42.140625" customWidth="1"/>
    <col min="10" max="10" width="22.85546875" customWidth="1"/>
    <col min="11" max="11" width="12.28515625" customWidth="1"/>
    <col min="12" max="12" width="22.28515625" style="59" customWidth="1"/>
    <col min="13" max="13" width="12.7109375" bestFit="1" customWidth="1"/>
  </cols>
  <sheetData>
    <row r="1" spans="1:12" ht="23.25" x14ac:dyDescent="0.35">
      <c r="B1" s="40" t="s">
        <v>1158</v>
      </c>
      <c r="L1" s="50"/>
    </row>
    <row r="2" spans="1:12" ht="34.5" customHeight="1" x14ac:dyDescent="0.25">
      <c r="A2" s="575" t="s">
        <v>1155</v>
      </c>
      <c r="B2" s="171" t="s">
        <v>1468</v>
      </c>
      <c r="C2" s="172"/>
      <c r="D2" s="172"/>
      <c r="E2" s="172"/>
      <c r="F2" s="172"/>
      <c r="G2" s="172"/>
      <c r="H2" s="172"/>
      <c r="I2" s="172"/>
      <c r="J2" s="172"/>
      <c r="K2" s="172"/>
      <c r="L2" s="173"/>
    </row>
    <row r="3" spans="1:12" ht="28.5" x14ac:dyDescent="0.25">
      <c r="A3" s="575"/>
      <c r="B3" s="176" t="s">
        <v>758</v>
      </c>
      <c r="C3" s="176" t="s">
        <v>759</v>
      </c>
      <c r="D3" s="176" t="s">
        <v>760</v>
      </c>
      <c r="E3" s="176" t="s">
        <v>761</v>
      </c>
      <c r="F3" s="176" t="s">
        <v>762</v>
      </c>
      <c r="G3" s="176" t="s">
        <v>763</v>
      </c>
      <c r="H3" s="176" t="s">
        <v>764</v>
      </c>
      <c r="I3" s="176" t="s">
        <v>46</v>
      </c>
      <c r="J3" s="176" t="s">
        <v>765</v>
      </c>
      <c r="K3" s="176" t="s">
        <v>762</v>
      </c>
      <c r="L3" s="176" t="s">
        <v>766</v>
      </c>
    </row>
    <row r="4" spans="1:12" ht="120" x14ac:dyDescent="0.25">
      <c r="A4" s="575"/>
      <c r="B4" s="148" t="s">
        <v>672</v>
      </c>
      <c r="C4" s="148"/>
      <c r="D4" s="149">
        <v>44842</v>
      </c>
      <c r="E4" s="148" t="s">
        <v>768</v>
      </c>
      <c r="F4" s="150">
        <v>2022101251</v>
      </c>
      <c r="G4" s="148" t="s">
        <v>769</v>
      </c>
      <c r="H4" s="148">
        <v>891200200</v>
      </c>
      <c r="I4" s="148" t="s">
        <v>1475</v>
      </c>
      <c r="J4" s="148" t="s">
        <v>771</v>
      </c>
      <c r="K4" s="151">
        <v>2022000012</v>
      </c>
      <c r="L4" s="152">
        <v>4085650</v>
      </c>
    </row>
    <row r="5" spans="1:12" ht="105" x14ac:dyDescent="0.25">
      <c r="A5" s="575"/>
      <c r="B5" s="153" t="s">
        <v>672</v>
      </c>
      <c r="C5" s="153"/>
      <c r="D5" s="154">
        <v>44870</v>
      </c>
      <c r="E5" s="153" t="s">
        <v>768</v>
      </c>
      <c r="F5" s="155">
        <v>2022101621</v>
      </c>
      <c r="G5" s="153" t="s">
        <v>769</v>
      </c>
      <c r="H5" s="153">
        <v>891200200</v>
      </c>
      <c r="I5" s="153" t="s">
        <v>1476</v>
      </c>
      <c r="J5" s="153" t="s">
        <v>771</v>
      </c>
      <c r="K5" s="156">
        <v>2022000012</v>
      </c>
      <c r="L5" s="157">
        <v>4749660</v>
      </c>
    </row>
    <row r="6" spans="1:12" ht="105" x14ac:dyDescent="0.25">
      <c r="A6" s="575"/>
      <c r="B6" s="148" t="s">
        <v>672</v>
      </c>
      <c r="C6" s="148"/>
      <c r="D6" s="149">
        <v>44904</v>
      </c>
      <c r="E6" s="148" t="s">
        <v>768</v>
      </c>
      <c r="F6" s="150">
        <v>2022102030</v>
      </c>
      <c r="G6" s="148" t="s">
        <v>769</v>
      </c>
      <c r="H6" s="148">
        <v>891200200</v>
      </c>
      <c r="I6" s="148" t="s">
        <v>1464</v>
      </c>
      <c r="J6" s="148" t="s">
        <v>771</v>
      </c>
      <c r="K6" s="151">
        <v>2022002150</v>
      </c>
      <c r="L6" s="152">
        <v>60590</v>
      </c>
    </row>
    <row r="7" spans="1:12" ht="105" x14ac:dyDescent="0.25">
      <c r="A7" s="575"/>
      <c r="B7" s="153" t="s">
        <v>672</v>
      </c>
      <c r="C7" s="153"/>
      <c r="D7" s="154">
        <v>44904</v>
      </c>
      <c r="E7" s="153" t="s">
        <v>768</v>
      </c>
      <c r="F7" s="155">
        <v>2022102030</v>
      </c>
      <c r="G7" s="153" t="s">
        <v>769</v>
      </c>
      <c r="H7" s="153">
        <v>891200200</v>
      </c>
      <c r="I7" s="153" t="s">
        <v>1464</v>
      </c>
      <c r="J7" s="153" t="s">
        <v>771</v>
      </c>
      <c r="K7" s="156">
        <v>2022000012</v>
      </c>
      <c r="L7" s="157">
        <v>4757200</v>
      </c>
    </row>
    <row r="8" spans="1:12" ht="105" x14ac:dyDescent="0.25">
      <c r="A8" s="575"/>
      <c r="B8" s="148" t="s">
        <v>672</v>
      </c>
      <c r="C8" s="148"/>
      <c r="D8" s="149">
        <v>44926</v>
      </c>
      <c r="E8" s="148" t="s">
        <v>768</v>
      </c>
      <c r="F8" s="150">
        <v>2022102745</v>
      </c>
      <c r="G8" s="148" t="s">
        <v>769</v>
      </c>
      <c r="H8" s="148">
        <v>891200200</v>
      </c>
      <c r="I8" s="148" t="s">
        <v>1465</v>
      </c>
      <c r="J8" s="148" t="s">
        <v>771</v>
      </c>
      <c r="K8" s="151">
        <v>2022002492</v>
      </c>
      <c r="L8" s="152">
        <v>496351</v>
      </c>
    </row>
    <row r="9" spans="1:12" ht="105" x14ac:dyDescent="0.25">
      <c r="A9" s="575"/>
      <c r="B9" s="153" t="s">
        <v>672</v>
      </c>
      <c r="C9" s="153"/>
      <c r="D9" s="154">
        <v>44926</v>
      </c>
      <c r="E9" s="153" t="s">
        <v>768</v>
      </c>
      <c r="F9" s="155">
        <v>2022102745</v>
      </c>
      <c r="G9" s="153" t="s">
        <v>769</v>
      </c>
      <c r="H9" s="153">
        <v>891200200</v>
      </c>
      <c r="I9" s="153" t="s">
        <v>1465</v>
      </c>
      <c r="J9" s="153" t="s">
        <v>771</v>
      </c>
      <c r="K9" s="156">
        <v>2022002150</v>
      </c>
      <c r="L9" s="157">
        <v>4634518.74</v>
      </c>
    </row>
    <row r="10" spans="1:12" ht="105" x14ac:dyDescent="0.25">
      <c r="A10" s="575"/>
      <c r="B10" s="148" t="s">
        <v>672</v>
      </c>
      <c r="C10" s="148"/>
      <c r="D10" s="149">
        <v>44873</v>
      </c>
      <c r="E10" s="148" t="s">
        <v>768</v>
      </c>
      <c r="F10" s="150">
        <v>2022590248</v>
      </c>
      <c r="G10" s="148" t="s">
        <v>769</v>
      </c>
      <c r="H10" s="148">
        <v>891200200</v>
      </c>
      <c r="I10" s="148" t="s">
        <v>1477</v>
      </c>
      <c r="J10" s="148" t="s">
        <v>771</v>
      </c>
      <c r="K10" s="151">
        <v>2022000012</v>
      </c>
      <c r="L10" s="152">
        <v>734000</v>
      </c>
    </row>
    <row r="11" spans="1:12" ht="117" customHeight="1" x14ac:dyDescent="0.25">
      <c r="A11" s="575"/>
      <c r="B11" s="153" t="s">
        <v>672</v>
      </c>
      <c r="C11" s="153"/>
      <c r="D11" s="154">
        <v>44898</v>
      </c>
      <c r="E11" s="153" t="s">
        <v>768</v>
      </c>
      <c r="F11" s="155">
        <v>2022590275</v>
      </c>
      <c r="G11" s="153" t="s">
        <v>769</v>
      </c>
      <c r="H11" s="153">
        <v>891200200</v>
      </c>
      <c r="I11" s="153" t="s">
        <v>1466</v>
      </c>
      <c r="J11" s="153" t="s">
        <v>771</v>
      </c>
      <c r="K11" s="156">
        <v>2022002150</v>
      </c>
      <c r="L11" s="157">
        <v>1934450</v>
      </c>
    </row>
    <row r="12" spans="1:12" x14ac:dyDescent="0.25">
      <c r="A12" s="145"/>
      <c r="B12" s="187" t="s">
        <v>1469</v>
      </c>
      <c r="C12" s="184"/>
      <c r="D12" s="185"/>
      <c r="E12" s="184"/>
      <c r="F12" s="186"/>
      <c r="G12" s="184"/>
      <c r="H12" s="169"/>
      <c r="I12" s="169"/>
      <c r="J12" s="169"/>
      <c r="K12" s="170"/>
      <c r="L12" s="177">
        <f>SUM(L4:L11)</f>
        <v>21452419.740000002</v>
      </c>
    </row>
    <row r="13" spans="1:12" x14ac:dyDescent="0.25">
      <c r="A13" s="145"/>
      <c r="B13" s="36" t="s">
        <v>758</v>
      </c>
      <c r="C13" s="36" t="s">
        <v>759</v>
      </c>
      <c r="D13" s="36" t="s">
        <v>760</v>
      </c>
      <c r="E13" s="36" t="s">
        <v>761</v>
      </c>
      <c r="F13" s="36" t="s">
        <v>762</v>
      </c>
      <c r="G13" s="36" t="s">
        <v>763</v>
      </c>
      <c r="H13" s="36" t="s">
        <v>764</v>
      </c>
      <c r="I13" s="36" t="s">
        <v>46</v>
      </c>
      <c r="J13" s="36" t="s">
        <v>765</v>
      </c>
      <c r="K13" s="36" t="s">
        <v>762</v>
      </c>
      <c r="L13" s="36" t="s">
        <v>766</v>
      </c>
    </row>
    <row r="14" spans="1:12" x14ac:dyDescent="0.25">
      <c r="A14" s="178"/>
      <c r="B14" s="158" t="s">
        <v>673</v>
      </c>
      <c r="C14" s="158"/>
      <c r="D14" s="159">
        <v>44835</v>
      </c>
      <c r="E14" s="158" t="s">
        <v>768</v>
      </c>
      <c r="F14" s="160">
        <v>2022590204</v>
      </c>
      <c r="G14" s="158" t="s">
        <v>769</v>
      </c>
      <c r="H14" s="158">
        <v>891200200</v>
      </c>
      <c r="I14" s="158" t="s">
        <v>1478</v>
      </c>
      <c r="J14" s="158" t="s">
        <v>771</v>
      </c>
      <c r="K14" s="161">
        <v>2022000012</v>
      </c>
      <c r="L14" s="162">
        <v>2292700</v>
      </c>
    </row>
    <row r="15" spans="1:12" x14ac:dyDescent="0.25">
      <c r="A15" s="178"/>
      <c r="B15" s="163" t="s">
        <v>673</v>
      </c>
      <c r="C15" s="163"/>
      <c r="D15" s="164">
        <v>44873</v>
      </c>
      <c r="E15" s="163" t="s">
        <v>768</v>
      </c>
      <c r="F15" s="165">
        <v>2022590248</v>
      </c>
      <c r="G15" s="163" t="s">
        <v>769</v>
      </c>
      <c r="H15" s="163">
        <v>891200200</v>
      </c>
      <c r="I15" s="163" t="s">
        <v>1477</v>
      </c>
      <c r="J15" s="163" t="s">
        <v>771</v>
      </c>
      <c r="K15" s="166">
        <v>2022000012</v>
      </c>
      <c r="L15" s="167">
        <v>2425500</v>
      </c>
    </row>
    <row r="16" spans="1:12" x14ac:dyDescent="0.25">
      <c r="A16" s="178"/>
      <c r="B16" s="158" t="s">
        <v>673</v>
      </c>
      <c r="C16" s="158"/>
      <c r="D16" s="159">
        <v>44898</v>
      </c>
      <c r="E16" s="158" t="s">
        <v>768</v>
      </c>
      <c r="F16" s="160">
        <v>2022590275</v>
      </c>
      <c r="G16" s="158" t="s">
        <v>769</v>
      </c>
      <c r="H16" s="158">
        <v>891200200</v>
      </c>
      <c r="I16" s="158" t="s">
        <v>1466</v>
      </c>
      <c r="J16" s="158" t="s">
        <v>771</v>
      </c>
      <c r="K16" s="161">
        <v>2022002150</v>
      </c>
      <c r="L16" s="162">
        <v>1302140</v>
      </c>
    </row>
    <row r="17" spans="1:12" x14ac:dyDescent="0.25">
      <c r="A17" s="178"/>
      <c r="B17" s="163" t="s">
        <v>673</v>
      </c>
      <c r="C17" s="163"/>
      <c r="D17" s="164">
        <v>44926</v>
      </c>
      <c r="E17" s="163" t="s">
        <v>768</v>
      </c>
      <c r="F17" s="165">
        <v>2022590305</v>
      </c>
      <c r="G17" s="163" t="s">
        <v>769</v>
      </c>
      <c r="H17" s="163">
        <v>891200200</v>
      </c>
      <c r="I17" s="163" t="s">
        <v>1467</v>
      </c>
      <c r="J17" s="163" t="s">
        <v>771</v>
      </c>
      <c r="K17" s="166">
        <v>2022002492</v>
      </c>
      <c r="L17" s="167">
        <v>3333250</v>
      </c>
    </row>
    <row r="18" spans="1:12" x14ac:dyDescent="0.25">
      <c r="A18" s="178"/>
      <c r="B18" s="586" t="s">
        <v>1485</v>
      </c>
      <c r="C18" s="586"/>
      <c r="D18" s="586"/>
      <c r="E18" s="586"/>
      <c r="F18" s="586"/>
      <c r="G18" s="586"/>
      <c r="H18" s="586"/>
      <c r="I18" s="586"/>
      <c r="J18" s="586"/>
      <c r="K18" s="168" t="s">
        <v>779</v>
      </c>
      <c r="L18" s="180">
        <v>9353590</v>
      </c>
    </row>
    <row r="19" spans="1:12" x14ac:dyDescent="0.25">
      <c r="A19" s="178"/>
      <c r="B19" s="197"/>
      <c r="C19" s="197"/>
      <c r="D19" s="197"/>
      <c r="E19" s="197"/>
      <c r="F19" s="197"/>
      <c r="G19" s="197"/>
      <c r="H19" s="197"/>
      <c r="I19" s="197"/>
      <c r="J19" s="197"/>
      <c r="K19" s="168" t="s">
        <v>1154</v>
      </c>
      <c r="L19" s="182">
        <f>+L12+L18</f>
        <v>30806009.740000002</v>
      </c>
    </row>
    <row r="20" spans="1:12" s="181" customFormat="1" ht="28.5" x14ac:dyDescent="0.25">
      <c r="A20" s="575" t="s">
        <v>1159</v>
      </c>
      <c r="B20" s="176" t="s">
        <v>758</v>
      </c>
      <c r="C20" s="176" t="s">
        <v>759</v>
      </c>
      <c r="D20" s="176" t="s">
        <v>760</v>
      </c>
      <c r="E20" s="176" t="s">
        <v>761</v>
      </c>
      <c r="F20" s="176" t="s">
        <v>762</v>
      </c>
      <c r="G20" s="176" t="s">
        <v>763</v>
      </c>
      <c r="H20" s="176" t="s">
        <v>764</v>
      </c>
      <c r="I20" s="176" t="s">
        <v>46</v>
      </c>
      <c r="J20" s="176" t="s">
        <v>765</v>
      </c>
      <c r="K20" s="176" t="s">
        <v>762</v>
      </c>
      <c r="L20" s="176" t="s">
        <v>766</v>
      </c>
    </row>
    <row r="21" spans="1:12" s="181" customFormat="1" ht="105" x14ac:dyDescent="0.25">
      <c r="A21" s="575"/>
      <c r="B21" s="148" t="s">
        <v>670</v>
      </c>
      <c r="C21" s="148"/>
      <c r="D21" s="149">
        <v>44844</v>
      </c>
      <c r="E21" s="148" t="s">
        <v>768</v>
      </c>
      <c r="F21" s="150">
        <v>2022101257</v>
      </c>
      <c r="G21" s="148" t="s">
        <v>804</v>
      </c>
      <c r="H21" s="148">
        <v>891200686</v>
      </c>
      <c r="I21" s="148" t="s">
        <v>1479</v>
      </c>
      <c r="J21" s="148" t="s">
        <v>771</v>
      </c>
      <c r="K21" s="151">
        <v>2022000011</v>
      </c>
      <c r="L21" s="152">
        <v>2664650</v>
      </c>
    </row>
    <row r="22" spans="1:12" s="181" customFormat="1" ht="105" x14ac:dyDescent="0.25">
      <c r="A22" s="575"/>
      <c r="B22" s="153" t="s">
        <v>670</v>
      </c>
      <c r="C22" s="153"/>
      <c r="D22" s="154">
        <v>44870</v>
      </c>
      <c r="E22" s="153" t="s">
        <v>768</v>
      </c>
      <c r="F22" s="155">
        <v>2022101618</v>
      </c>
      <c r="G22" s="153" t="s">
        <v>804</v>
      </c>
      <c r="H22" s="153">
        <v>891200686</v>
      </c>
      <c r="I22" s="153" t="s">
        <v>1480</v>
      </c>
      <c r="J22" s="153" t="s">
        <v>771</v>
      </c>
      <c r="K22" s="156">
        <v>2022000011</v>
      </c>
      <c r="L22" s="157">
        <v>2074580</v>
      </c>
    </row>
    <row r="23" spans="1:12" s="181" customFormat="1" ht="63" customHeight="1" x14ac:dyDescent="0.25">
      <c r="A23" s="575"/>
      <c r="B23" s="148" t="s">
        <v>670</v>
      </c>
      <c r="C23" s="148"/>
      <c r="D23" s="149">
        <v>44904</v>
      </c>
      <c r="E23" s="148" t="s">
        <v>768</v>
      </c>
      <c r="F23" s="150">
        <v>2022102025</v>
      </c>
      <c r="G23" s="148" t="s">
        <v>804</v>
      </c>
      <c r="H23" s="148">
        <v>891200686</v>
      </c>
      <c r="I23" s="148" t="s">
        <v>1470</v>
      </c>
      <c r="J23" s="148" t="s">
        <v>771</v>
      </c>
      <c r="K23" s="151">
        <v>2022000011</v>
      </c>
      <c r="L23" s="152">
        <v>3185070</v>
      </c>
    </row>
    <row r="24" spans="1:12" s="181" customFormat="1" ht="105.75" customHeight="1" x14ac:dyDescent="0.25">
      <c r="A24" s="575"/>
      <c r="B24" s="153" t="s">
        <v>670</v>
      </c>
      <c r="C24" s="153"/>
      <c r="D24" s="154">
        <v>44926</v>
      </c>
      <c r="E24" s="153" t="s">
        <v>768</v>
      </c>
      <c r="F24" s="155">
        <v>2022102746</v>
      </c>
      <c r="G24" s="153" t="s">
        <v>804</v>
      </c>
      <c r="H24" s="153">
        <v>891200686</v>
      </c>
      <c r="I24" s="153" t="s">
        <v>1471</v>
      </c>
      <c r="J24" s="153" t="s">
        <v>771</v>
      </c>
      <c r="K24" s="156">
        <v>2022000011</v>
      </c>
      <c r="L24" s="157">
        <v>3353300</v>
      </c>
    </row>
    <row r="25" spans="1:12" ht="15.75" thickBot="1" x14ac:dyDescent="0.3">
      <c r="A25" s="190"/>
      <c r="B25" s="587" t="s">
        <v>1486</v>
      </c>
      <c r="C25" s="587"/>
      <c r="D25" s="587"/>
      <c r="E25" s="587"/>
      <c r="F25" s="587"/>
      <c r="G25" s="587"/>
      <c r="H25" s="587"/>
      <c r="I25" s="587"/>
      <c r="J25" s="587"/>
      <c r="K25" s="587"/>
      <c r="L25" s="183">
        <f>SUM(L21:L24)</f>
        <v>11277600</v>
      </c>
    </row>
    <row r="26" spans="1:12" x14ac:dyDescent="0.25">
      <c r="A26" s="585" t="s">
        <v>1481</v>
      </c>
      <c r="B26" s="36" t="s">
        <v>758</v>
      </c>
      <c r="C26" s="36" t="s">
        <v>759</v>
      </c>
      <c r="D26" s="36" t="s">
        <v>760</v>
      </c>
      <c r="E26" s="36" t="s">
        <v>761</v>
      </c>
      <c r="F26" s="36" t="s">
        <v>762</v>
      </c>
      <c r="G26" s="36" t="s">
        <v>763</v>
      </c>
      <c r="H26" s="36" t="s">
        <v>764</v>
      </c>
      <c r="I26" s="36" t="s">
        <v>46</v>
      </c>
      <c r="J26" s="36" t="s">
        <v>765</v>
      </c>
      <c r="K26" s="36" t="s">
        <v>762</v>
      </c>
      <c r="L26" s="36" t="s">
        <v>766</v>
      </c>
    </row>
    <row r="27" spans="1:12" x14ac:dyDescent="0.25">
      <c r="A27" s="582"/>
      <c r="B27" s="188" t="s">
        <v>740</v>
      </c>
      <c r="C27" s="158"/>
      <c r="D27" s="159">
        <v>44870</v>
      </c>
      <c r="E27" s="158" t="s">
        <v>768</v>
      </c>
      <c r="F27" s="160">
        <v>2022101613</v>
      </c>
      <c r="G27" s="158" t="s">
        <v>845</v>
      </c>
      <c r="H27" s="158">
        <v>830122566</v>
      </c>
      <c r="I27" s="158" t="s">
        <v>849</v>
      </c>
      <c r="J27" s="158" t="s">
        <v>771</v>
      </c>
      <c r="K27" s="161">
        <v>2022000010</v>
      </c>
      <c r="L27" s="162">
        <v>90480</v>
      </c>
    </row>
    <row r="28" spans="1:12" x14ac:dyDescent="0.25">
      <c r="A28" s="582"/>
      <c r="B28" s="189" t="s">
        <v>740</v>
      </c>
      <c r="C28" s="163"/>
      <c r="D28" s="164">
        <v>44870</v>
      </c>
      <c r="E28" s="163" t="s">
        <v>768</v>
      </c>
      <c r="F28" s="165">
        <v>2022101661</v>
      </c>
      <c r="G28" s="163" t="s">
        <v>845</v>
      </c>
      <c r="H28" s="163">
        <v>830122566</v>
      </c>
      <c r="I28" s="163" t="s">
        <v>1482</v>
      </c>
      <c r="J28" s="163" t="s">
        <v>771</v>
      </c>
      <c r="K28" s="166">
        <v>2022000010</v>
      </c>
      <c r="L28" s="167">
        <v>414935</v>
      </c>
    </row>
    <row r="29" spans="1:12" x14ac:dyDescent="0.25">
      <c r="A29" s="582"/>
      <c r="B29" s="188" t="s">
        <v>740</v>
      </c>
      <c r="C29" s="158"/>
      <c r="D29" s="159">
        <v>44878</v>
      </c>
      <c r="E29" s="158" t="s">
        <v>768</v>
      </c>
      <c r="F29" s="160">
        <v>2022101681</v>
      </c>
      <c r="G29" s="158" t="s">
        <v>845</v>
      </c>
      <c r="H29" s="158">
        <v>830122566</v>
      </c>
      <c r="I29" s="158" t="s">
        <v>1483</v>
      </c>
      <c r="J29" s="158" t="s">
        <v>771</v>
      </c>
      <c r="K29" s="161">
        <v>2022000010</v>
      </c>
      <c r="L29" s="162">
        <v>71188</v>
      </c>
    </row>
    <row r="30" spans="1:12" ht="30.75" customHeight="1" x14ac:dyDescent="0.25">
      <c r="A30" s="582"/>
      <c r="B30" s="189" t="s">
        <v>740</v>
      </c>
      <c r="C30" s="163"/>
      <c r="D30" s="164">
        <v>44893</v>
      </c>
      <c r="E30" s="163" t="s">
        <v>768</v>
      </c>
      <c r="F30" s="165">
        <v>2022101858</v>
      </c>
      <c r="G30" s="163" t="s">
        <v>845</v>
      </c>
      <c r="H30" s="163">
        <v>830122566</v>
      </c>
      <c r="I30" s="163" t="s">
        <v>1484</v>
      </c>
      <c r="J30" s="163" t="s">
        <v>771</v>
      </c>
      <c r="K30" s="166">
        <v>2022000010</v>
      </c>
      <c r="L30" s="167">
        <v>89941</v>
      </c>
    </row>
    <row r="31" spans="1:12" x14ac:dyDescent="0.25">
      <c r="A31" s="582"/>
      <c r="B31" s="188" t="s">
        <v>740</v>
      </c>
      <c r="C31" s="158"/>
      <c r="D31" s="159">
        <v>44898</v>
      </c>
      <c r="E31" s="158" t="s">
        <v>768</v>
      </c>
      <c r="F31" s="160">
        <v>2022101989</v>
      </c>
      <c r="G31" s="158" t="s">
        <v>845</v>
      </c>
      <c r="H31" s="158">
        <v>830122566</v>
      </c>
      <c r="I31" s="158" t="s">
        <v>849</v>
      </c>
      <c r="J31" s="158" t="s">
        <v>771</v>
      </c>
      <c r="K31" s="161">
        <v>2022000010</v>
      </c>
      <c r="L31" s="162">
        <v>100558</v>
      </c>
    </row>
    <row r="32" spans="1:12" x14ac:dyDescent="0.25">
      <c r="A32" s="582"/>
      <c r="B32" s="189" t="s">
        <v>740</v>
      </c>
      <c r="C32" s="163"/>
      <c r="D32" s="164">
        <v>44908</v>
      </c>
      <c r="E32" s="163" t="s">
        <v>768</v>
      </c>
      <c r="F32" s="165">
        <v>2022102031</v>
      </c>
      <c r="G32" s="163" t="s">
        <v>845</v>
      </c>
      <c r="H32" s="163">
        <v>830122566</v>
      </c>
      <c r="I32" s="163" t="s">
        <v>1472</v>
      </c>
      <c r="J32" s="163" t="s">
        <v>771</v>
      </c>
      <c r="K32" s="166">
        <v>2022000010</v>
      </c>
      <c r="L32" s="167">
        <v>30847</v>
      </c>
    </row>
    <row r="33" spans="1:12" x14ac:dyDescent="0.25">
      <c r="A33" s="582"/>
      <c r="B33" s="588" t="s">
        <v>1487</v>
      </c>
      <c r="C33" s="589"/>
      <c r="D33" s="589"/>
      <c r="E33" s="589"/>
      <c r="F33" s="589"/>
      <c r="G33" s="589"/>
      <c r="H33" s="589"/>
      <c r="I33" s="589"/>
      <c r="J33" s="589"/>
      <c r="K33" s="590"/>
      <c r="L33" s="573">
        <f>SUM(L27:L32)</f>
        <v>797949</v>
      </c>
    </row>
    <row r="34" spans="1:12" x14ac:dyDescent="0.25">
      <c r="A34" s="582"/>
      <c r="B34" s="591"/>
      <c r="C34" s="592"/>
      <c r="D34" s="592"/>
      <c r="E34" s="592"/>
      <c r="F34" s="592"/>
      <c r="G34" s="592"/>
      <c r="H34" s="592"/>
      <c r="I34" s="592"/>
      <c r="J34" s="592"/>
      <c r="K34" s="593"/>
      <c r="L34" s="574"/>
    </row>
    <row r="35" spans="1:12" x14ac:dyDescent="0.25">
      <c r="A35" s="582"/>
      <c r="B35" s="36" t="s">
        <v>758</v>
      </c>
      <c r="C35" s="36" t="s">
        <v>759</v>
      </c>
      <c r="D35" s="36" t="s">
        <v>760</v>
      </c>
      <c r="E35" s="36" t="s">
        <v>761</v>
      </c>
      <c r="F35" s="36" t="s">
        <v>762</v>
      </c>
      <c r="G35" s="36" t="s">
        <v>763</v>
      </c>
      <c r="H35" s="36" t="s">
        <v>764</v>
      </c>
      <c r="I35" s="36" t="s">
        <v>46</v>
      </c>
      <c r="J35" s="36" t="s">
        <v>765</v>
      </c>
      <c r="K35" s="36" t="s">
        <v>762</v>
      </c>
      <c r="L35" s="36" t="s">
        <v>766</v>
      </c>
    </row>
    <row r="36" spans="1:12" x14ac:dyDescent="0.25">
      <c r="A36" s="594"/>
      <c r="B36" s="188" t="s">
        <v>741</v>
      </c>
      <c r="C36" s="158"/>
      <c r="D36" s="159">
        <v>44887</v>
      </c>
      <c r="E36" s="158" t="s">
        <v>768</v>
      </c>
      <c r="F36" s="160">
        <v>2022590251</v>
      </c>
      <c r="G36" s="158" t="s">
        <v>893</v>
      </c>
      <c r="H36" s="158">
        <v>901028579</v>
      </c>
      <c r="I36" s="158" t="s">
        <v>1473</v>
      </c>
      <c r="J36" s="158" t="s">
        <v>771</v>
      </c>
      <c r="K36" s="161">
        <v>2022000184</v>
      </c>
      <c r="L36" s="162">
        <v>168067</v>
      </c>
    </row>
    <row r="37" spans="1:12" x14ac:dyDescent="0.25">
      <c r="A37" s="138"/>
      <c r="B37" s="189" t="s">
        <v>741</v>
      </c>
      <c r="C37" s="163"/>
      <c r="D37" s="164">
        <v>44887</v>
      </c>
      <c r="E37" s="163" t="s">
        <v>768</v>
      </c>
      <c r="F37" s="165">
        <v>2022590252</v>
      </c>
      <c r="G37" s="163" t="s">
        <v>893</v>
      </c>
      <c r="H37" s="163">
        <v>901028579</v>
      </c>
      <c r="I37" s="163" t="s">
        <v>1474</v>
      </c>
      <c r="J37" s="163" t="s">
        <v>771</v>
      </c>
      <c r="K37" s="166">
        <v>2022000184</v>
      </c>
      <c r="L37" s="167">
        <v>168067</v>
      </c>
    </row>
    <row r="38" spans="1:12" x14ac:dyDescent="0.25">
      <c r="A38" s="138"/>
      <c r="B38" s="595"/>
      <c r="C38" s="517"/>
      <c r="D38" s="517"/>
      <c r="E38" s="517"/>
      <c r="F38" s="517"/>
      <c r="G38" s="517"/>
      <c r="H38" s="517"/>
      <c r="I38" s="517"/>
      <c r="J38" s="517"/>
      <c r="K38" s="517"/>
      <c r="L38" s="573">
        <f>SUM(L36:L37)</f>
        <v>336134</v>
      </c>
    </row>
    <row r="39" spans="1:12" x14ac:dyDescent="0.25">
      <c r="A39" s="138"/>
      <c r="B39" s="595"/>
      <c r="C39" s="517"/>
      <c r="D39" s="517"/>
      <c r="E39" s="517"/>
      <c r="F39" s="517"/>
      <c r="G39" s="517"/>
      <c r="H39" s="517"/>
      <c r="I39" s="517"/>
      <c r="J39" s="517"/>
      <c r="K39" s="517"/>
      <c r="L39" s="574"/>
    </row>
    <row r="40" spans="1:12" x14ac:dyDescent="0.25">
      <c r="A40" s="138"/>
      <c r="B40" s="192" t="s">
        <v>1506</v>
      </c>
      <c r="C40" s="25"/>
      <c r="D40" s="25"/>
      <c r="E40" s="25"/>
      <c r="F40" s="25"/>
      <c r="G40" s="25"/>
      <c r="H40" s="25"/>
      <c r="I40" s="25"/>
      <c r="J40" s="25"/>
      <c r="K40" s="25"/>
      <c r="L40"/>
    </row>
    <row r="41" spans="1:12" ht="15.75" thickBot="1" x14ac:dyDescent="0.3">
      <c r="A41" s="138"/>
      <c r="B41" s="36" t="s">
        <v>758</v>
      </c>
      <c r="C41" s="36" t="s">
        <v>759</v>
      </c>
      <c r="D41" s="36" t="s">
        <v>760</v>
      </c>
      <c r="E41" s="36" t="s">
        <v>761</v>
      </c>
      <c r="F41" s="36" t="s">
        <v>762</v>
      </c>
      <c r="G41" s="36" t="s">
        <v>763</v>
      </c>
      <c r="H41" s="36" t="s">
        <v>764</v>
      </c>
      <c r="I41" s="36" t="s">
        <v>46</v>
      </c>
      <c r="J41" s="36" t="s">
        <v>765</v>
      </c>
      <c r="K41" s="36" t="s">
        <v>762</v>
      </c>
      <c r="L41" s="36" t="s">
        <v>766</v>
      </c>
    </row>
    <row r="42" spans="1:12" ht="31.5" customHeight="1" x14ac:dyDescent="0.25">
      <c r="A42" s="585" t="s">
        <v>1507</v>
      </c>
      <c r="B42" s="188" t="s">
        <v>739</v>
      </c>
      <c r="C42" s="158"/>
      <c r="D42" s="159">
        <v>44836</v>
      </c>
      <c r="E42" s="158" t="s">
        <v>768</v>
      </c>
      <c r="F42" s="160">
        <v>2022590206</v>
      </c>
      <c r="G42" s="158" t="s">
        <v>1180</v>
      </c>
      <c r="H42" s="158">
        <v>800153993</v>
      </c>
      <c r="I42" s="158" t="s">
        <v>1488</v>
      </c>
      <c r="J42" s="158" t="s">
        <v>771</v>
      </c>
      <c r="K42" s="161">
        <v>2022000009</v>
      </c>
      <c r="L42" s="162">
        <v>36503</v>
      </c>
    </row>
    <row r="43" spans="1:12" x14ac:dyDescent="0.25">
      <c r="A43" s="582"/>
      <c r="B43" s="189" t="s">
        <v>739</v>
      </c>
      <c r="C43" s="163"/>
      <c r="D43" s="164">
        <v>44836</v>
      </c>
      <c r="E43" s="163" t="s">
        <v>768</v>
      </c>
      <c r="F43" s="165">
        <v>2022590207</v>
      </c>
      <c r="G43" s="163" t="s">
        <v>1180</v>
      </c>
      <c r="H43" s="163">
        <v>800153993</v>
      </c>
      <c r="I43" s="163" t="s">
        <v>1489</v>
      </c>
      <c r="J43" s="163" t="s">
        <v>771</v>
      </c>
      <c r="K43" s="166">
        <v>2022000009</v>
      </c>
      <c r="L43" s="167">
        <v>36503</v>
      </c>
    </row>
    <row r="44" spans="1:12" x14ac:dyDescent="0.25">
      <c r="A44" s="582"/>
      <c r="B44" s="188" t="s">
        <v>739</v>
      </c>
      <c r="C44" s="158"/>
      <c r="D44" s="159">
        <v>44836</v>
      </c>
      <c r="E44" s="158" t="s">
        <v>768</v>
      </c>
      <c r="F44" s="160">
        <v>2022590208</v>
      </c>
      <c r="G44" s="158" t="s">
        <v>1180</v>
      </c>
      <c r="H44" s="158">
        <v>800153993</v>
      </c>
      <c r="I44" s="158" t="s">
        <v>1490</v>
      </c>
      <c r="J44" s="158" t="s">
        <v>771</v>
      </c>
      <c r="K44" s="161">
        <v>2022000009</v>
      </c>
      <c r="L44" s="162">
        <v>36503</v>
      </c>
    </row>
    <row r="45" spans="1:12" x14ac:dyDescent="0.25">
      <c r="A45" s="582"/>
      <c r="B45" s="189" t="s">
        <v>739</v>
      </c>
      <c r="C45" s="163"/>
      <c r="D45" s="164">
        <v>44836</v>
      </c>
      <c r="E45" s="163" t="s">
        <v>768</v>
      </c>
      <c r="F45" s="165">
        <v>2022590209</v>
      </c>
      <c r="G45" s="163" t="s">
        <v>1180</v>
      </c>
      <c r="H45" s="163">
        <v>800153993</v>
      </c>
      <c r="I45" s="163" t="s">
        <v>1491</v>
      </c>
      <c r="J45" s="163" t="s">
        <v>771</v>
      </c>
      <c r="K45" s="166">
        <v>2022000009</v>
      </c>
      <c r="L45" s="167">
        <v>36503</v>
      </c>
    </row>
    <row r="46" spans="1:12" x14ac:dyDescent="0.25">
      <c r="A46" s="582"/>
      <c r="B46" s="188" t="s">
        <v>739</v>
      </c>
      <c r="C46" s="158"/>
      <c r="D46" s="159">
        <v>44836</v>
      </c>
      <c r="E46" s="158" t="s">
        <v>768</v>
      </c>
      <c r="F46" s="160">
        <v>2022590210</v>
      </c>
      <c r="G46" s="158" t="s">
        <v>1180</v>
      </c>
      <c r="H46" s="158">
        <v>800153993</v>
      </c>
      <c r="I46" s="158" t="s">
        <v>1492</v>
      </c>
      <c r="J46" s="158" t="s">
        <v>771</v>
      </c>
      <c r="K46" s="161">
        <v>2022000009</v>
      </c>
      <c r="L46" s="162">
        <v>36503</v>
      </c>
    </row>
    <row r="47" spans="1:12" x14ac:dyDescent="0.25">
      <c r="A47" s="582"/>
      <c r="B47" s="189" t="s">
        <v>739</v>
      </c>
      <c r="C47" s="163"/>
      <c r="D47" s="164">
        <v>44836</v>
      </c>
      <c r="E47" s="163" t="s">
        <v>768</v>
      </c>
      <c r="F47" s="165">
        <v>2022590211</v>
      </c>
      <c r="G47" s="163" t="s">
        <v>1180</v>
      </c>
      <c r="H47" s="163">
        <v>800153993</v>
      </c>
      <c r="I47" s="163" t="s">
        <v>1493</v>
      </c>
      <c r="J47" s="163" t="s">
        <v>771</v>
      </c>
      <c r="K47" s="166">
        <v>2022000009</v>
      </c>
      <c r="L47" s="167">
        <v>36503</v>
      </c>
    </row>
    <row r="48" spans="1:12" x14ac:dyDescent="0.25">
      <c r="A48" s="582"/>
      <c r="B48" s="188" t="s">
        <v>739</v>
      </c>
      <c r="C48" s="158"/>
      <c r="D48" s="159">
        <v>44867</v>
      </c>
      <c r="E48" s="158" t="s">
        <v>768</v>
      </c>
      <c r="F48" s="160">
        <v>2022590236</v>
      </c>
      <c r="G48" s="158" t="s">
        <v>1180</v>
      </c>
      <c r="H48" s="158">
        <v>800153993</v>
      </c>
      <c r="I48" s="158" t="s">
        <v>1494</v>
      </c>
      <c r="J48" s="158" t="s">
        <v>771</v>
      </c>
      <c r="K48" s="161">
        <v>2022000009</v>
      </c>
      <c r="L48" s="162">
        <v>36503</v>
      </c>
    </row>
    <row r="49" spans="1:12" x14ac:dyDescent="0.25">
      <c r="A49" s="582"/>
      <c r="B49" s="189" t="s">
        <v>739</v>
      </c>
      <c r="C49" s="163"/>
      <c r="D49" s="164">
        <v>44867</v>
      </c>
      <c r="E49" s="163" t="s">
        <v>768</v>
      </c>
      <c r="F49" s="165">
        <v>2022590237</v>
      </c>
      <c r="G49" s="163" t="s">
        <v>1180</v>
      </c>
      <c r="H49" s="163">
        <v>800153993</v>
      </c>
      <c r="I49" s="163" t="s">
        <v>1495</v>
      </c>
      <c r="J49" s="163" t="s">
        <v>771</v>
      </c>
      <c r="K49" s="166">
        <v>2022000009</v>
      </c>
      <c r="L49" s="167">
        <v>36503</v>
      </c>
    </row>
    <row r="50" spans="1:12" x14ac:dyDescent="0.25">
      <c r="A50" s="582"/>
      <c r="B50" s="188" t="s">
        <v>739</v>
      </c>
      <c r="C50" s="158"/>
      <c r="D50" s="159">
        <v>44867</v>
      </c>
      <c r="E50" s="158" t="s">
        <v>768</v>
      </c>
      <c r="F50" s="160">
        <v>2022590238</v>
      </c>
      <c r="G50" s="158" t="s">
        <v>1180</v>
      </c>
      <c r="H50" s="158">
        <v>800153993</v>
      </c>
      <c r="I50" s="158" t="s">
        <v>1496</v>
      </c>
      <c r="J50" s="158" t="s">
        <v>771</v>
      </c>
      <c r="K50" s="161">
        <v>2022000009</v>
      </c>
      <c r="L50" s="162">
        <v>36503</v>
      </c>
    </row>
    <row r="51" spans="1:12" x14ac:dyDescent="0.25">
      <c r="A51" s="582"/>
      <c r="B51" s="189" t="s">
        <v>739</v>
      </c>
      <c r="C51" s="163"/>
      <c r="D51" s="164">
        <v>44867</v>
      </c>
      <c r="E51" s="163" t="s">
        <v>768</v>
      </c>
      <c r="F51" s="165">
        <v>2022590239</v>
      </c>
      <c r="G51" s="163" t="s">
        <v>1180</v>
      </c>
      <c r="H51" s="163">
        <v>800153993</v>
      </c>
      <c r="I51" s="163" t="s">
        <v>1497</v>
      </c>
      <c r="J51" s="163" t="s">
        <v>771</v>
      </c>
      <c r="K51" s="166">
        <v>2022000009</v>
      </c>
      <c r="L51" s="167">
        <v>36503</v>
      </c>
    </row>
    <row r="52" spans="1:12" ht="25.5" customHeight="1" x14ac:dyDescent="0.25">
      <c r="A52" s="594"/>
      <c r="B52" s="188" t="s">
        <v>739</v>
      </c>
      <c r="C52" s="158"/>
      <c r="D52" s="159">
        <v>44867</v>
      </c>
      <c r="E52" s="158" t="s">
        <v>768</v>
      </c>
      <c r="F52" s="160">
        <v>2022590240</v>
      </c>
      <c r="G52" s="158" t="s">
        <v>1180</v>
      </c>
      <c r="H52" s="158">
        <v>800153993</v>
      </c>
      <c r="I52" s="158" t="s">
        <v>1498</v>
      </c>
      <c r="J52" s="158" t="s">
        <v>771</v>
      </c>
      <c r="K52" s="161">
        <v>2022000009</v>
      </c>
      <c r="L52" s="162">
        <v>36503</v>
      </c>
    </row>
    <row r="53" spans="1:12" x14ac:dyDescent="0.25">
      <c r="A53" s="138"/>
      <c r="B53" s="189" t="s">
        <v>739</v>
      </c>
      <c r="C53" s="163"/>
      <c r="D53" s="164">
        <v>44867</v>
      </c>
      <c r="E53" s="163" t="s">
        <v>768</v>
      </c>
      <c r="F53" s="165">
        <v>2022590241</v>
      </c>
      <c r="G53" s="163" t="s">
        <v>1180</v>
      </c>
      <c r="H53" s="163">
        <v>800153993</v>
      </c>
      <c r="I53" s="163" t="s">
        <v>1499</v>
      </c>
      <c r="J53" s="163" t="s">
        <v>771</v>
      </c>
      <c r="K53" s="166">
        <v>2022000009</v>
      </c>
      <c r="L53" s="167">
        <v>36503</v>
      </c>
    </row>
    <row r="54" spans="1:12" x14ac:dyDescent="0.25">
      <c r="A54" s="138"/>
      <c r="B54" s="188" t="s">
        <v>739</v>
      </c>
      <c r="C54" s="158"/>
      <c r="D54" s="159">
        <v>44898</v>
      </c>
      <c r="E54" s="158" t="s">
        <v>768</v>
      </c>
      <c r="F54" s="160">
        <v>2022590266</v>
      </c>
      <c r="G54" s="158" t="s">
        <v>1180</v>
      </c>
      <c r="H54" s="158">
        <v>800153993</v>
      </c>
      <c r="I54" s="158" t="s">
        <v>1500</v>
      </c>
      <c r="J54" s="158" t="s">
        <v>771</v>
      </c>
      <c r="K54" s="161">
        <v>2022000009</v>
      </c>
      <c r="L54" s="162">
        <v>36503</v>
      </c>
    </row>
    <row r="55" spans="1:12" x14ac:dyDescent="0.25">
      <c r="A55" s="138"/>
      <c r="B55" s="189" t="s">
        <v>739</v>
      </c>
      <c r="C55" s="163"/>
      <c r="D55" s="164">
        <v>44898</v>
      </c>
      <c r="E55" s="163" t="s">
        <v>768</v>
      </c>
      <c r="F55" s="165">
        <v>2022590267</v>
      </c>
      <c r="G55" s="163" t="s">
        <v>1180</v>
      </c>
      <c r="H55" s="163">
        <v>800153993</v>
      </c>
      <c r="I55" s="163" t="s">
        <v>1501</v>
      </c>
      <c r="J55" s="163" t="s">
        <v>771</v>
      </c>
      <c r="K55" s="166">
        <v>2022000009</v>
      </c>
      <c r="L55" s="167">
        <v>36503</v>
      </c>
    </row>
    <row r="56" spans="1:12" x14ac:dyDescent="0.25">
      <c r="A56" s="138"/>
      <c r="B56" s="188" t="s">
        <v>739</v>
      </c>
      <c r="C56" s="158"/>
      <c r="D56" s="159">
        <v>44898</v>
      </c>
      <c r="E56" s="158" t="s">
        <v>768</v>
      </c>
      <c r="F56" s="160">
        <v>2022590268</v>
      </c>
      <c r="G56" s="158" t="s">
        <v>1180</v>
      </c>
      <c r="H56" s="158">
        <v>800153993</v>
      </c>
      <c r="I56" s="158" t="s">
        <v>1502</v>
      </c>
      <c r="J56" s="158" t="s">
        <v>771</v>
      </c>
      <c r="K56" s="161">
        <v>2022000009</v>
      </c>
      <c r="L56" s="162">
        <v>36503</v>
      </c>
    </row>
    <row r="57" spans="1:12" x14ac:dyDescent="0.25">
      <c r="A57" s="138"/>
      <c r="B57" s="189" t="s">
        <v>739</v>
      </c>
      <c r="C57" s="163"/>
      <c r="D57" s="164">
        <v>44898</v>
      </c>
      <c r="E57" s="163" t="s">
        <v>768</v>
      </c>
      <c r="F57" s="165">
        <v>2022590269</v>
      </c>
      <c r="G57" s="163" t="s">
        <v>1180</v>
      </c>
      <c r="H57" s="163">
        <v>800153993</v>
      </c>
      <c r="I57" s="163" t="s">
        <v>1503</v>
      </c>
      <c r="J57" s="163" t="s">
        <v>771</v>
      </c>
      <c r="K57" s="166">
        <v>2022000009</v>
      </c>
      <c r="L57" s="167">
        <v>36503</v>
      </c>
    </row>
    <row r="58" spans="1:12" x14ac:dyDescent="0.25">
      <c r="A58" s="138"/>
      <c r="B58" s="188" t="s">
        <v>739</v>
      </c>
      <c r="C58" s="158"/>
      <c r="D58" s="159">
        <v>44898</v>
      </c>
      <c r="E58" s="158" t="s">
        <v>768</v>
      </c>
      <c r="F58" s="160">
        <v>2022590270</v>
      </c>
      <c r="G58" s="158" t="s">
        <v>1180</v>
      </c>
      <c r="H58" s="158">
        <v>800153993</v>
      </c>
      <c r="I58" s="158" t="s">
        <v>1504</v>
      </c>
      <c r="J58" s="158" t="s">
        <v>771</v>
      </c>
      <c r="K58" s="161">
        <v>2022000009</v>
      </c>
      <c r="L58" s="162">
        <v>36503</v>
      </c>
    </row>
    <row r="59" spans="1:12" x14ac:dyDescent="0.25">
      <c r="A59" s="138"/>
      <c r="B59" s="189" t="s">
        <v>739</v>
      </c>
      <c r="C59" s="163"/>
      <c r="D59" s="164">
        <v>44898</v>
      </c>
      <c r="E59" s="163" t="s">
        <v>768</v>
      </c>
      <c r="F59" s="165">
        <v>2022590271</v>
      </c>
      <c r="G59" s="163" t="s">
        <v>1180</v>
      </c>
      <c r="H59" s="163">
        <v>800153993</v>
      </c>
      <c r="I59" s="163" t="s">
        <v>1505</v>
      </c>
      <c r="J59" s="163" t="s">
        <v>771</v>
      </c>
      <c r="K59" s="166">
        <v>2022000009</v>
      </c>
      <c r="L59" s="167">
        <v>36503</v>
      </c>
    </row>
    <row r="60" spans="1:12" ht="26.25" customHeight="1" x14ac:dyDescent="0.25">
      <c r="B60" s="20"/>
      <c r="C60" s="20"/>
      <c r="D60" s="21"/>
      <c r="E60" s="20"/>
      <c r="F60" s="38"/>
      <c r="G60" s="20"/>
      <c r="H60" s="20"/>
      <c r="I60" s="20"/>
      <c r="J60" s="20"/>
      <c r="K60" s="23"/>
      <c r="L60" s="180">
        <f>SUM(L42:L59)</f>
        <v>657054</v>
      </c>
    </row>
    <row r="61" spans="1:12" x14ac:dyDescent="0.25">
      <c r="A61" s="580" t="s">
        <v>1199</v>
      </c>
      <c r="B61" s="598" t="s">
        <v>1521</v>
      </c>
      <c r="C61" s="598"/>
      <c r="D61" s="598"/>
      <c r="E61" s="598"/>
      <c r="F61" s="598"/>
      <c r="G61" s="598"/>
      <c r="H61" s="598"/>
      <c r="I61" s="598"/>
      <c r="J61" s="598"/>
      <c r="K61" s="598"/>
      <c r="L61" s="599">
        <f>+L33+L38+L60</f>
        <v>1791137</v>
      </c>
    </row>
    <row r="62" spans="1:12" x14ac:dyDescent="0.25">
      <c r="A62" s="580"/>
      <c r="B62" s="598"/>
      <c r="C62" s="598"/>
      <c r="D62" s="598"/>
      <c r="E62" s="598"/>
      <c r="F62" s="598"/>
      <c r="G62" s="598"/>
      <c r="H62" s="598"/>
      <c r="I62" s="598"/>
      <c r="J62" s="598"/>
      <c r="K62" s="598"/>
      <c r="L62" s="599"/>
    </row>
    <row r="63" spans="1:12" ht="14.25" customHeight="1" x14ac:dyDescent="0.25">
      <c r="A63" s="580"/>
      <c r="B63" s="598"/>
      <c r="C63" s="598"/>
      <c r="D63" s="598"/>
      <c r="E63" s="598"/>
      <c r="F63" s="598"/>
      <c r="G63" s="598"/>
      <c r="H63" s="598"/>
      <c r="I63" s="598"/>
      <c r="J63" s="598"/>
      <c r="K63" s="598"/>
      <c r="L63" s="599"/>
    </row>
    <row r="64" spans="1:12" ht="24.75" hidden="1" customHeight="1" x14ac:dyDescent="0.25">
      <c r="A64" s="580"/>
      <c r="B64" s="598"/>
      <c r="C64" s="598"/>
      <c r="D64" s="598"/>
      <c r="E64" s="598"/>
      <c r="F64" s="598"/>
      <c r="G64" s="598"/>
      <c r="H64" s="598"/>
      <c r="I64" s="598"/>
      <c r="J64" s="598"/>
      <c r="K64" s="598"/>
      <c r="L64" s="600"/>
    </row>
    <row r="65" spans="1:12" x14ac:dyDescent="0.25">
      <c r="A65" s="580"/>
      <c r="B65" s="36" t="s">
        <v>758</v>
      </c>
      <c r="C65" s="36" t="s">
        <v>759</v>
      </c>
      <c r="D65" s="36" t="s">
        <v>760</v>
      </c>
      <c r="E65" s="36" t="s">
        <v>761</v>
      </c>
      <c r="F65" s="36" t="s">
        <v>762</v>
      </c>
      <c r="G65" s="36" t="s">
        <v>763</v>
      </c>
      <c r="H65" s="36" t="s">
        <v>764</v>
      </c>
      <c r="I65" s="36" t="s">
        <v>46</v>
      </c>
      <c r="J65" s="36" t="s">
        <v>765</v>
      </c>
      <c r="K65" s="30"/>
      <c r="L65" s="137"/>
    </row>
    <row r="66" spans="1:12" x14ac:dyDescent="0.25">
      <c r="A66" s="580"/>
      <c r="B66" s="36" t="s">
        <v>758</v>
      </c>
      <c r="C66" s="36" t="s">
        <v>759</v>
      </c>
      <c r="D66" s="36" t="s">
        <v>760</v>
      </c>
      <c r="E66" s="36" t="s">
        <v>761</v>
      </c>
      <c r="F66" s="36" t="s">
        <v>762</v>
      </c>
      <c r="G66" s="36" t="s">
        <v>763</v>
      </c>
      <c r="H66" s="36" t="s">
        <v>764</v>
      </c>
      <c r="I66" s="36" t="s">
        <v>46</v>
      </c>
      <c r="J66" s="36" t="s">
        <v>765</v>
      </c>
      <c r="K66" s="36" t="s">
        <v>762</v>
      </c>
      <c r="L66" s="36" t="s">
        <v>766</v>
      </c>
    </row>
    <row r="67" spans="1:12" x14ac:dyDescent="0.25">
      <c r="A67" s="580"/>
      <c r="B67" s="188" t="s">
        <v>668</v>
      </c>
      <c r="C67" s="158"/>
      <c r="D67" s="159">
        <v>44895</v>
      </c>
      <c r="E67" s="158" t="s">
        <v>768</v>
      </c>
      <c r="F67" s="160">
        <v>2022000239</v>
      </c>
      <c r="G67" s="158" t="s">
        <v>900</v>
      </c>
      <c r="H67" s="158">
        <v>814003050</v>
      </c>
      <c r="I67" s="158" t="s">
        <v>1508</v>
      </c>
      <c r="J67" s="158" t="s">
        <v>771</v>
      </c>
      <c r="K67" s="161">
        <v>2022001877</v>
      </c>
      <c r="L67" s="162">
        <v>1660975</v>
      </c>
    </row>
    <row r="68" spans="1:12" x14ac:dyDescent="0.25">
      <c r="A68" s="580"/>
      <c r="B68" s="189" t="s">
        <v>668</v>
      </c>
      <c r="C68" s="163"/>
      <c r="D68" s="164">
        <v>44865</v>
      </c>
      <c r="E68" s="163" t="s">
        <v>768</v>
      </c>
      <c r="F68" s="165">
        <v>2022000241</v>
      </c>
      <c r="G68" s="163" t="s">
        <v>900</v>
      </c>
      <c r="H68" s="163">
        <v>814003050</v>
      </c>
      <c r="I68" s="163" t="s">
        <v>1509</v>
      </c>
      <c r="J68" s="163" t="s">
        <v>771</v>
      </c>
      <c r="K68" s="166">
        <v>2022000197</v>
      </c>
      <c r="L68" s="167">
        <v>695567.4</v>
      </c>
    </row>
    <row r="69" spans="1:12" x14ac:dyDescent="0.25">
      <c r="A69" s="580"/>
      <c r="B69" s="188" t="s">
        <v>668</v>
      </c>
      <c r="C69" s="158"/>
      <c r="D69" s="159">
        <v>44865</v>
      </c>
      <c r="E69" s="158" t="s">
        <v>768</v>
      </c>
      <c r="F69" s="160">
        <v>2022000241</v>
      </c>
      <c r="G69" s="158" t="s">
        <v>900</v>
      </c>
      <c r="H69" s="158">
        <v>814003050</v>
      </c>
      <c r="I69" s="158" t="s">
        <v>1509</v>
      </c>
      <c r="J69" s="158" t="s">
        <v>771</v>
      </c>
      <c r="K69" s="161">
        <v>2022001877</v>
      </c>
      <c r="L69" s="162">
        <v>699912.6</v>
      </c>
    </row>
    <row r="70" spans="1:12" x14ac:dyDescent="0.25">
      <c r="A70" s="580"/>
      <c r="B70" s="189" t="s">
        <v>668</v>
      </c>
      <c r="C70" s="163"/>
      <c r="D70" s="164">
        <v>44865</v>
      </c>
      <c r="E70" s="163" t="s">
        <v>768</v>
      </c>
      <c r="F70" s="165">
        <v>2022000242</v>
      </c>
      <c r="G70" s="163" t="s">
        <v>900</v>
      </c>
      <c r="H70" s="163">
        <v>814003050</v>
      </c>
      <c r="I70" s="163" t="s">
        <v>1510</v>
      </c>
      <c r="J70" s="163" t="s">
        <v>771</v>
      </c>
      <c r="K70" s="166">
        <v>2022001877</v>
      </c>
      <c r="L70" s="167">
        <v>1624240</v>
      </c>
    </row>
    <row r="71" spans="1:12" ht="21" customHeight="1" x14ac:dyDescent="0.25">
      <c r="A71" s="580"/>
      <c r="B71" s="188" t="s">
        <v>668</v>
      </c>
      <c r="C71" s="158"/>
      <c r="D71" s="159">
        <v>44865</v>
      </c>
      <c r="E71" s="158" t="s">
        <v>768</v>
      </c>
      <c r="F71" s="160">
        <v>2022000243</v>
      </c>
      <c r="G71" s="158" t="s">
        <v>900</v>
      </c>
      <c r="H71" s="158">
        <v>814003050</v>
      </c>
      <c r="I71" s="158" t="s">
        <v>1511</v>
      </c>
      <c r="J71" s="158" t="s">
        <v>771</v>
      </c>
      <c r="K71" s="161">
        <v>2022001877</v>
      </c>
      <c r="L71" s="162">
        <v>1666900</v>
      </c>
    </row>
    <row r="72" spans="1:12" x14ac:dyDescent="0.25">
      <c r="A72" s="580"/>
      <c r="B72" s="189" t="s">
        <v>668</v>
      </c>
      <c r="C72" s="163"/>
      <c r="D72" s="164">
        <v>44841</v>
      </c>
      <c r="E72" s="163" t="s">
        <v>1200</v>
      </c>
      <c r="F72" s="165">
        <v>2022000265</v>
      </c>
      <c r="G72" s="163" t="s">
        <v>900</v>
      </c>
      <c r="H72" s="163">
        <v>814003050</v>
      </c>
      <c r="I72" s="163" t="s">
        <v>1512</v>
      </c>
      <c r="J72" s="163" t="s">
        <v>771</v>
      </c>
      <c r="K72" s="166">
        <v>2022000197</v>
      </c>
      <c r="L72" s="167">
        <v>2520495</v>
      </c>
    </row>
    <row r="73" spans="1:12" x14ac:dyDescent="0.25">
      <c r="A73" s="580"/>
      <c r="B73" s="188" t="s">
        <v>668</v>
      </c>
      <c r="C73" s="158"/>
      <c r="D73" s="159">
        <v>44849</v>
      </c>
      <c r="E73" s="158" t="s">
        <v>1200</v>
      </c>
      <c r="F73" s="160">
        <v>2022000281</v>
      </c>
      <c r="G73" s="158" t="s">
        <v>900</v>
      </c>
      <c r="H73" s="158">
        <v>814003050</v>
      </c>
      <c r="I73" s="158" t="s">
        <v>1513</v>
      </c>
      <c r="J73" s="158" t="s">
        <v>771</v>
      </c>
      <c r="K73" s="161">
        <v>2022000197</v>
      </c>
      <c r="L73" s="162">
        <v>2531555</v>
      </c>
    </row>
    <row r="74" spans="1:12" x14ac:dyDescent="0.25">
      <c r="A74" s="580"/>
      <c r="B74" s="189" t="s">
        <v>668</v>
      </c>
      <c r="C74" s="163"/>
      <c r="D74" s="164">
        <v>44859</v>
      </c>
      <c r="E74" s="163" t="s">
        <v>1200</v>
      </c>
      <c r="F74" s="165">
        <v>2022000288</v>
      </c>
      <c r="G74" s="163" t="s">
        <v>900</v>
      </c>
      <c r="H74" s="163">
        <v>814003050</v>
      </c>
      <c r="I74" s="163" t="s">
        <v>1514</v>
      </c>
      <c r="J74" s="163" t="s">
        <v>771</v>
      </c>
      <c r="K74" s="166">
        <v>2022000197</v>
      </c>
      <c r="L74" s="167">
        <v>2245014</v>
      </c>
    </row>
    <row r="75" spans="1:12" x14ac:dyDescent="0.25">
      <c r="A75" s="580"/>
      <c r="B75" s="188" t="s">
        <v>668</v>
      </c>
      <c r="C75" s="158"/>
      <c r="D75" s="159">
        <v>44880</v>
      </c>
      <c r="E75" s="158" t="s">
        <v>1200</v>
      </c>
      <c r="F75" s="160">
        <v>2022000329</v>
      </c>
      <c r="G75" s="158" t="s">
        <v>900</v>
      </c>
      <c r="H75" s="158">
        <v>814003050</v>
      </c>
      <c r="I75" s="158" t="s">
        <v>1515</v>
      </c>
      <c r="J75" s="158" t="s">
        <v>771</v>
      </c>
      <c r="K75" s="161">
        <v>2022000197</v>
      </c>
      <c r="L75" s="162">
        <v>3427020</v>
      </c>
    </row>
    <row r="76" spans="1:12" x14ac:dyDescent="0.25">
      <c r="A76" s="195"/>
      <c r="B76" s="189" t="s">
        <v>668</v>
      </c>
      <c r="C76" s="163"/>
      <c r="D76" s="164">
        <v>44886</v>
      </c>
      <c r="E76" s="163" t="s">
        <v>1200</v>
      </c>
      <c r="F76" s="165">
        <v>2022000337</v>
      </c>
      <c r="G76" s="163" t="s">
        <v>900</v>
      </c>
      <c r="H76" s="163">
        <v>814003050</v>
      </c>
      <c r="I76" s="163" t="s">
        <v>1516</v>
      </c>
      <c r="J76" s="163" t="s">
        <v>771</v>
      </c>
      <c r="K76" s="166">
        <v>2022000197</v>
      </c>
      <c r="L76" s="167">
        <v>2171315</v>
      </c>
    </row>
    <row r="77" spans="1:12" x14ac:dyDescent="0.25">
      <c r="A77" s="138"/>
      <c r="B77" s="188" t="s">
        <v>668</v>
      </c>
      <c r="C77" s="158"/>
      <c r="D77" s="159">
        <v>44886</v>
      </c>
      <c r="E77" s="158" t="s">
        <v>1200</v>
      </c>
      <c r="F77" s="160">
        <v>2022000338</v>
      </c>
      <c r="G77" s="158" t="s">
        <v>900</v>
      </c>
      <c r="H77" s="158">
        <v>814003050</v>
      </c>
      <c r="I77" s="158" t="s">
        <v>1517</v>
      </c>
      <c r="J77" s="158" t="s">
        <v>771</v>
      </c>
      <c r="K77" s="161">
        <v>2022000197</v>
      </c>
      <c r="L77" s="162">
        <v>733515</v>
      </c>
    </row>
    <row r="78" spans="1:12" x14ac:dyDescent="0.25">
      <c r="A78" s="138"/>
      <c r="B78" s="189" t="s">
        <v>668</v>
      </c>
      <c r="C78" s="163"/>
      <c r="D78" s="164">
        <v>44898</v>
      </c>
      <c r="E78" s="163" t="s">
        <v>1200</v>
      </c>
      <c r="F78" s="165">
        <v>2022000374</v>
      </c>
      <c r="G78" s="163" t="s">
        <v>900</v>
      </c>
      <c r="H78" s="163">
        <v>814003050</v>
      </c>
      <c r="I78" s="163" t="s">
        <v>1518</v>
      </c>
      <c r="J78" s="163" t="s">
        <v>771</v>
      </c>
      <c r="K78" s="166">
        <v>2022000197</v>
      </c>
      <c r="L78" s="167">
        <v>2950639</v>
      </c>
    </row>
    <row r="79" spans="1:12" x14ac:dyDescent="0.25">
      <c r="A79" s="138"/>
      <c r="B79" s="188" t="s">
        <v>668</v>
      </c>
      <c r="C79" s="158"/>
      <c r="D79" s="159">
        <v>44917</v>
      </c>
      <c r="E79" s="158" t="s">
        <v>1200</v>
      </c>
      <c r="F79" s="160">
        <v>2022000414</v>
      </c>
      <c r="G79" s="158" t="s">
        <v>900</v>
      </c>
      <c r="H79" s="158">
        <v>814003050</v>
      </c>
      <c r="I79" s="158" t="s">
        <v>1519</v>
      </c>
      <c r="J79" s="158" t="s">
        <v>771</v>
      </c>
      <c r="K79" s="161">
        <v>2022000197</v>
      </c>
      <c r="L79" s="162">
        <v>3438475</v>
      </c>
    </row>
    <row r="80" spans="1:12" x14ac:dyDescent="0.25">
      <c r="A80" s="138"/>
      <c r="B80" s="189" t="s">
        <v>668</v>
      </c>
      <c r="C80" s="163"/>
      <c r="D80" s="164">
        <v>44921</v>
      </c>
      <c r="E80" s="163" t="s">
        <v>1200</v>
      </c>
      <c r="F80" s="165">
        <v>2022000455</v>
      </c>
      <c r="G80" s="163" t="s">
        <v>900</v>
      </c>
      <c r="H80" s="163">
        <v>814003050</v>
      </c>
      <c r="I80" s="163" t="s">
        <v>1520</v>
      </c>
      <c r="J80" s="163" t="s">
        <v>771</v>
      </c>
      <c r="K80" s="166">
        <v>2022001877</v>
      </c>
      <c r="L80" s="167">
        <v>3166715</v>
      </c>
    </row>
    <row r="81" spans="1:12" x14ac:dyDescent="0.25">
      <c r="A81" s="138"/>
      <c r="B81" s="189"/>
      <c r="C81" s="163"/>
      <c r="D81" s="164"/>
      <c r="E81" s="163"/>
      <c r="F81" s="165"/>
      <c r="G81" s="163"/>
      <c r="H81" s="163"/>
      <c r="I81" s="163"/>
      <c r="J81" s="163"/>
      <c r="K81" s="166"/>
      <c r="L81" s="180">
        <f>SUM(L67:L80)</f>
        <v>29532338</v>
      </c>
    </row>
    <row r="82" spans="1:12" x14ac:dyDescent="0.25">
      <c r="A82" s="138"/>
      <c r="B82" s="194" t="s">
        <v>1527</v>
      </c>
      <c r="C82" s="20"/>
      <c r="D82" s="21"/>
      <c r="E82" s="20"/>
      <c r="F82" s="38"/>
      <c r="G82" s="20"/>
      <c r="H82" s="20"/>
      <c r="I82" s="20"/>
      <c r="J82" s="20"/>
      <c r="K82" s="23"/>
      <c r="L82" s="102"/>
    </row>
    <row r="83" spans="1:12" x14ac:dyDescent="0.25">
      <c r="A83" s="138"/>
      <c r="B83" s="36" t="s">
        <v>758</v>
      </c>
      <c r="C83" s="36" t="s">
        <v>759</v>
      </c>
      <c r="D83" s="36" t="s">
        <v>760</v>
      </c>
      <c r="E83" s="36" t="s">
        <v>761</v>
      </c>
      <c r="F83" s="36" t="s">
        <v>762</v>
      </c>
      <c r="G83" s="36" t="s">
        <v>763</v>
      </c>
      <c r="H83" s="36" t="s">
        <v>764</v>
      </c>
      <c r="I83" s="36" t="s">
        <v>46</v>
      </c>
      <c r="J83" s="36" t="s">
        <v>765</v>
      </c>
      <c r="K83" s="36" t="s">
        <v>762</v>
      </c>
      <c r="L83" s="36" t="s">
        <v>766</v>
      </c>
    </row>
    <row r="84" spans="1:12" ht="15" customHeight="1" x14ac:dyDescent="0.25">
      <c r="A84" s="138"/>
      <c r="B84" s="188" t="s">
        <v>669</v>
      </c>
      <c r="C84" s="158"/>
      <c r="D84" s="159">
        <v>44925</v>
      </c>
      <c r="E84" s="158" t="s">
        <v>1206</v>
      </c>
      <c r="F84" s="160">
        <v>2022000267</v>
      </c>
      <c r="G84" s="158" t="s">
        <v>900</v>
      </c>
      <c r="H84" s="158">
        <v>814003050</v>
      </c>
      <c r="I84" s="158" t="s">
        <v>1522</v>
      </c>
      <c r="J84" s="158" t="s">
        <v>771</v>
      </c>
      <c r="K84" s="161">
        <v>2022000197</v>
      </c>
      <c r="L84" s="162">
        <v>1686255</v>
      </c>
    </row>
    <row r="85" spans="1:12" x14ac:dyDescent="0.25">
      <c r="A85" s="138"/>
      <c r="B85" s="189" t="s">
        <v>669</v>
      </c>
      <c r="C85" s="163"/>
      <c r="D85" s="164">
        <v>44865</v>
      </c>
      <c r="E85" s="163" t="s">
        <v>768</v>
      </c>
      <c r="F85" s="165">
        <v>2022500652</v>
      </c>
      <c r="G85" s="163" t="s">
        <v>900</v>
      </c>
      <c r="H85" s="163">
        <v>814003050</v>
      </c>
      <c r="I85" s="163" t="s">
        <v>1523</v>
      </c>
      <c r="J85" s="163" t="s">
        <v>771</v>
      </c>
      <c r="K85" s="166">
        <v>2022000197</v>
      </c>
      <c r="L85" s="167">
        <v>1164060</v>
      </c>
    </row>
    <row r="86" spans="1:12" x14ac:dyDescent="0.25">
      <c r="A86" s="138"/>
      <c r="B86" s="188" t="s">
        <v>669</v>
      </c>
      <c r="C86" s="158"/>
      <c r="D86" s="159">
        <v>44865</v>
      </c>
      <c r="E86" s="158" t="s">
        <v>768</v>
      </c>
      <c r="F86" s="160">
        <v>2022500653</v>
      </c>
      <c r="G86" s="158" t="s">
        <v>900</v>
      </c>
      <c r="H86" s="158">
        <v>814003050</v>
      </c>
      <c r="I86" s="158" t="s">
        <v>1524</v>
      </c>
      <c r="J86" s="158" t="s">
        <v>771</v>
      </c>
      <c r="K86" s="161">
        <v>2022000197</v>
      </c>
      <c r="L86" s="162">
        <v>80200</v>
      </c>
    </row>
    <row r="87" spans="1:12" ht="15" customHeight="1" x14ac:dyDescent="0.25">
      <c r="A87" s="138"/>
      <c r="B87" s="189" t="s">
        <v>669</v>
      </c>
      <c r="C87" s="163"/>
      <c r="D87" s="164">
        <v>44865</v>
      </c>
      <c r="E87" s="163" t="s">
        <v>768</v>
      </c>
      <c r="F87" s="165">
        <v>2022500654</v>
      </c>
      <c r="G87" s="163" t="s">
        <v>900</v>
      </c>
      <c r="H87" s="163">
        <v>814003050</v>
      </c>
      <c r="I87" s="163" t="s">
        <v>1525</v>
      </c>
      <c r="J87" s="163" t="s">
        <v>771</v>
      </c>
      <c r="K87" s="166">
        <v>2022000197</v>
      </c>
      <c r="L87" s="167">
        <v>80200</v>
      </c>
    </row>
    <row r="88" spans="1:12" x14ac:dyDescent="0.25">
      <c r="A88" s="138"/>
      <c r="B88" s="188" t="s">
        <v>669</v>
      </c>
      <c r="C88" s="158"/>
      <c r="D88" s="159">
        <v>44865</v>
      </c>
      <c r="E88" s="158" t="s">
        <v>768</v>
      </c>
      <c r="F88" s="160">
        <v>2022500655</v>
      </c>
      <c r="G88" s="158" t="s">
        <v>900</v>
      </c>
      <c r="H88" s="158">
        <v>814003050</v>
      </c>
      <c r="I88" s="158" t="s">
        <v>1526</v>
      </c>
      <c r="J88" s="158" t="s">
        <v>771</v>
      </c>
      <c r="K88" s="161">
        <v>2022000197</v>
      </c>
      <c r="L88" s="162">
        <v>80200</v>
      </c>
    </row>
    <row r="89" spans="1:12" ht="15.75" thickBot="1" x14ac:dyDescent="0.3">
      <c r="A89" s="138"/>
      <c r="B89" s="25"/>
      <c r="C89" s="25"/>
      <c r="D89" s="26"/>
      <c r="E89" s="25"/>
      <c r="F89" s="37"/>
      <c r="G89" s="25"/>
      <c r="H89" s="25"/>
      <c r="I89" s="25"/>
      <c r="J89" s="25"/>
      <c r="K89" s="28"/>
      <c r="L89" s="193">
        <f>SUM(L84:L88)</f>
        <v>3090915</v>
      </c>
    </row>
    <row r="90" spans="1:12" ht="15.75" x14ac:dyDescent="0.25">
      <c r="A90" s="191"/>
      <c r="B90" s="34" t="s">
        <v>1528</v>
      </c>
      <c r="C90" s="35"/>
      <c r="D90" s="35"/>
      <c r="E90" s="35"/>
      <c r="F90" s="35"/>
      <c r="G90" s="35"/>
      <c r="H90" s="35"/>
      <c r="I90" s="35"/>
      <c r="J90" s="35"/>
      <c r="K90" s="35"/>
      <c r="L90" s="198">
        <f>+L81+L89</f>
        <v>32623253</v>
      </c>
    </row>
    <row r="91" spans="1:12" x14ac:dyDescent="0.25">
      <c r="A91" s="138"/>
      <c r="B91" s="196"/>
      <c r="C91" s="174"/>
      <c r="D91" s="174"/>
      <c r="E91" s="174"/>
      <c r="F91" s="174"/>
      <c r="G91" s="174"/>
      <c r="H91" s="174"/>
      <c r="I91" s="174"/>
      <c r="J91" s="174"/>
      <c r="K91" s="174"/>
      <c r="L91" s="175"/>
    </row>
    <row r="92" spans="1:12" x14ac:dyDescent="0.25">
      <c r="A92" s="138"/>
      <c r="B92" s="196" t="s">
        <v>758</v>
      </c>
      <c r="C92" s="174" t="s">
        <v>759</v>
      </c>
      <c r="D92" s="174" t="s">
        <v>760</v>
      </c>
      <c r="E92" s="174" t="s">
        <v>761</v>
      </c>
      <c r="F92" s="174" t="s">
        <v>762</v>
      </c>
      <c r="G92" s="174" t="s">
        <v>763</v>
      </c>
      <c r="H92" s="174" t="s">
        <v>764</v>
      </c>
      <c r="I92" s="174" t="s">
        <v>46</v>
      </c>
      <c r="J92" s="174" t="s">
        <v>765</v>
      </c>
      <c r="K92" s="174" t="s">
        <v>762</v>
      </c>
      <c r="L92" s="174" t="s">
        <v>766</v>
      </c>
    </row>
    <row r="93" spans="1:12" x14ac:dyDescent="0.25">
      <c r="A93" s="138"/>
      <c r="B93" s="196" t="s">
        <v>758</v>
      </c>
      <c r="C93" s="174" t="s">
        <v>759</v>
      </c>
      <c r="D93" s="174" t="s">
        <v>760</v>
      </c>
      <c r="E93" s="174" t="s">
        <v>761</v>
      </c>
      <c r="F93" s="174" t="s">
        <v>762</v>
      </c>
      <c r="G93" s="174" t="s">
        <v>763</v>
      </c>
      <c r="H93" s="174" t="s">
        <v>764</v>
      </c>
      <c r="I93" s="174" t="s">
        <v>46</v>
      </c>
      <c r="J93" s="174" t="s">
        <v>765</v>
      </c>
      <c r="K93" s="174" t="s">
        <v>762</v>
      </c>
      <c r="L93" s="174" t="s">
        <v>766</v>
      </c>
    </row>
    <row r="94" spans="1:12" x14ac:dyDescent="0.25">
      <c r="A94" s="138"/>
      <c r="B94" s="188" t="s">
        <v>444</v>
      </c>
      <c r="C94" s="158"/>
      <c r="D94" s="159">
        <v>44836</v>
      </c>
      <c r="E94" s="158" t="s">
        <v>768</v>
      </c>
      <c r="F94" s="160">
        <v>2022101195</v>
      </c>
      <c r="G94" s="158" t="s">
        <v>1529</v>
      </c>
      <c r="H94" s="158">
        <v>1085338629</v>
      </c>
      <c r="I94" s="158" t="s">
        <v>1530</v>
      </c>
      <c r="J94" s="158" t="s">
        <v>771</v>
      </c>
      <c r="K94" s="161">
        <v>2022001739</v>
      </c>
      <c r="L94" s="162">
        <v>1000000</v>
      </c>
    </row>
    <row r="95" spans="1:12" x14ac:dyDescent="0.25">
      <c r="A95" s="138"/>
      <c r="B95" s="189" t="s">
        <v>444</v>
      </c>
      <c r="C95" s="163"/>
      <c r="D95" s="164">
        <v>44841</v>
      </c>
      <c r="E95" s="163" t="s">
        <v>768</v>
      </c>
      <c r="F95" s="165">
        <v>2022101229</v>
      </c>
      <c r="G95" s="163" t="s">
        <v>949</v>
      </c>
      <c r="H95" s="163">
        <v>1087673650</v>
      </c>
      <c r="I95" s="163" t="s">
        <v>1531</v>
      </c>
      <c r="J95" s="163" t="s">
        <v>771</v>
      </c>
      <c r="K95" s="166">
        <v>2022000514</v>
      </c>
      <c r="L95" s="167">
        <v>2300000</v>
      </c>
    </row>
    <row r="96" spans="1:12" x14ac:dyDescent="0.25">
      <c r="A96" s="138"/>
      <c r="B96" s="188" t="s">
        <v>444</v>
      </c>
      <c r="C96" s="158"/>
      <c r="D96" s="159">
        <v>44841</v>
      </c>
      <c r="E96" s="158" t="s">
        <v>768</v>
      </c>
      <c r="F96" s="160">
        <v>2022101230</v>
      </c>
      <c r="G96" s="158" t="s">
        <v>949</v>
      </c>
      <c r="H96" s="158">
        <v>1087673650</v>
      </c>
      <c r="I96" s="158" t="s">
        <v>1532</v>
      </c>
      <c r="J96" s="158" t="s">
        <v>771</v>
      </c>
      <c r="K96" s="161">
        <v>2022000514</v>
      </c>
      <c r="L96" s="162">
        <v>2300000</v>
      </c>
    </row>
    <row r="97" spans="1:12" x14ac:dyDescent="0.25">
      <c r="A97" s="138"/>
      <c r="B97" s="189" t="s">
        <v>444</v>
      </c>
      <c r="C97" s="163"/>
      <c r="D97" s="164">
        <v>44841</v>
      </c>
      <c r="E97" s="163" t="s">
        <v>768</v>
      </c>
      <c r="F97" s="165">
        <v>2022101231</v>
      </c>
      <c r="G97" s="163" t="s">
        <v>949</v>
      </c>
      <c r="H97" s="163">
        <v>1087673650</v>
      </c>
      <c r="I97" s="163" t="s">
        <v>1533</v>
      </c>
      <c r="J97" s="163" t="s">
        <v>771</v>
      </c>
      <c r="K97" s="166">
        <v>2022000514</v>
      </c>
      <c r="L97" s="167">
        <v>2300000</v>
      </c>
    </row>
    <row r="98" spans="1:12" ht="10.5" customHeight="1" x14ac:dyDescent="0.25">
      <c r="A98" s="138"/>
      <c r="B98" s="188" t="s">
        <v>444</v>
      </c>
      <c r="C98" s="158"/>
      <c r="D98" s="159">
        <v>44864</v>
      </c>
      <c r="E98" s="158" t="s">
        <v>768</v>
      </c>
      <c r="F98" s="160">
        <v>2022101441</v>
      </c>
      <c r="G98" s="158" t="s">
        <v>1004</v>
      </c>
      <c r="H98" s="158">
        <v>1085257386</v>
      </c>
      <c r="I98" s="158" t="s">
        <v>1534</v>
      </c>
      <c r="J98" s="158" t="s">
        <v>771</v>
      </c>
      <c r="K98" s="161">
        <v>2022001145</v>
      </c>
      <c r="L98" s="162">
        <v>1500000</v>
      </c>
    </row>
    <row r="99" spans="1:12" x14ac:dyDescent="0.25">
      <c r="A99" s="138"/>
      <c r="B99" s="189" t="s">
        <v>444</v>
      </c>
      <c r="C99" s="163"/>
      <c r="D99" s="164">
        <v>44864</v>
      </c>
      <c r="E99" s="163" t="s">
        <v>768</v>
      </c>
      <c r="F99" s="165">
        <v>2022101444</v>
      </c>
      <c r="G99" s="163" t="s">
        <v>1535</v>
      </c>
      <c r="H99" s="163">
        <v>1085332996</v>
      </c>
      <c r="I99" s="163" t="s">
        <v>1536</v>
      </c>
      <c r="J99" s="163" t="s">
        <v>771</v>
      </c>
      <c r="K99" s="166">
        <v>2022001761</v>
      </c>
      <c r="L99" s="167">
        <v>1800000</v>
      </c>
    </row>
    <row r="100" spans="1:12" x14ac:dyDescent="0.25">
      <c r="A100" s="138"/>
      <c r="B100" s="188" t="s">
        <v>444</v>
      </c>
      <c r="C100" s="158"/>
      <c r="D100" s="159">
        <v>44864</v>
      </c>
      <c r="E100" s="158" t="s">
        <v>768</v>
      </c>
      <c r="F100" s="160">
        <v>2022101445</v>
      </c>
      <c r="G100" s="158" t="s">
        <v>940</v>
      </c>
      <c r="H100" s="158">
        <v>1085341520</v>
      </c>
      <c r="I100" s="158" t="s">
        <v>1537</v>
      </c>
      <c r="J100" s="158" t="s">
        <v>771</v>
      </c>
      <c r="K100" s="161">
        <v>2022001084</v>
      </c>
      <c r="L100" s="162">
        <v>1560000</v>
      </c>
    </row>
    <row r="101" spans="1:12" x14ac:dyDescent="0.25">
      <c r="A101" s="138"/>
      <c r="B101" s="189" t="s">
        <v>444</v>
      </c>
      <c r="C101" s="163"/>
      <c r="D101" s="164">
        <v>44870</v>
      </c>
      <c r="E101" s="163" t="s">
        <v>768</v>
      </c>
      <c r="F101" s="165">
        <v>2022101658</v>
      </c>
      <c r="G101" s="163" t="s">
        <v>1538</v>
      </c>
      <c r="H101" s="163">
        <v>87452354</v>
      </c>
      <c r="I101" s="163" t="s">
        <v>1539</v>
      </c>
      <c r="J101" s="163" t="s">
        <v>771</v>
      </c>
      <c r="K101" s="166">
        <v>2022001930</v>
      </c>
      <c r="L101" s="167">
        <v>1600000</v>
      </c>
    </row>
    <row r="102" spans="1:12" x14ac:dyDescent="0.25">
      <c r="A102" s="581" t="s">
        <v>1211</v>
      </c>
      <c r="B102" s="188" t="s">
        <v>444</v>
      </c>
      <c r="C102" s="158"/>
      <c r="D102" s="159">
        <v>44877</v>
      </c>
      <c r="E102" s="158" t="s">
        <v>768</v>
      </c>
      <c r="F102" s="160">
        <v>2022101676</v>
      </c>
      <c r="G102" s="158" t="s">
        <v>949</v>
      </c>
      <c r="H102" s="158">
        <v>1087673650</v>
      </c>
      <c r="I102" s="158" t="s">
        <v>1540</v>
      </c>
      <c r="J102" s="158" t="s">
        <v>771</v>
      </c>
      <c r="K102" s="161">
        <v>2022000514</v>
      </c>
      <c r="L102" s="162">
        <v>2300000</v>
      </c>
    </row>
    <row r="103" spans="1:12" x14ac:dyDescent="0.25">
      <c r="A103" s="582"/>
      <c r="B103" s="189" t="s">
        <v>444</v>
      </c>
      <c r="C103" s="163"/>
      <c r="D103" s="164">
        <v>44891</v>
      </c>
      <c r="E103" s="163" t="s">
        <v>768</v>
      </c>
      <c r="F103" s="165">
        <v>2022101793</v>
      </c>
      <c r="G103" s="163" t="s">
        <v>949</v>
      </c>
      <c r="H103" s="163">
        <v>1087673650</v>
      </c>
      <c r="I103" s="163" t="s">
        <v>1541</v>
      </c>
      <c r="J103" s="163" t="s">
        <v>771</v>
      </c>
      <c r="K103" s="166">
        <v>2022000514</v>
      </c>
      <c r="L103" s="167">
        <v>2300000</v>
      </c>
    </row>
    <row r="104" spans="1:12" x14ac:dyDescent="0.25">
      <c r="A104" s="582"/>
      <c r="B104" s="188" t="s">
        <v>444</v>
      </c>
      <c r="C104" s="158"/>
      <c r="D104" s="159">
        <v>44891</v>
      </c>
      <c r="E104" s="158" t="s">
        <v>768</v>
      </c>
      <c r="F104" s="160">
        <v>2022101798</v>
      </c>
      <c r="G104" s="158" t="s">
        <v>1535</v>
      </c>
      <c r="H104" s="158">
        <v>1085332996</v>
      </c>
      <c r="I104" s="158" t="s">
        <v>1542</v>
      </c>
      <c r="J104" s="158" t="s">
        <v>771</v>
      </c>
      <c r="K104" s="161">
        <v>2022001761</v>
      </c>
      <c r="L104" s="162">
        <v>1800000</v>
      </c>
    </row>
    <row r="105" spans="1:12" ht="21.75" customHeight="1" x14ac:dyDescent="0.25">
      <c r="A105" s="582"/>
      <c r="B105" s="189" t="s">
        <v>444</v>
      </c>
      <c r="C105" s="163"/>
      <c r="D105" s="164">
        <v>44891</v>
      </c>
      <c r="E105" s="163" t="s">
        <v>768</v>
      </c>
      <c r="F105" s="165">
        <v>2022101799</v>
      </c>
      <c r="G105" s="163" t="s">
        <v>940</v>
      </c>
      <c r="H105" s="163">
        <v>1085341520</v>
      </c>
      <c r="I105" s="163" t="s">
        <v>1543</v>
      </c>
      <c r="J105" s="163" t="s">
        <v>771</v>
      </c>
      <c r="K105" s="166">
        <v>2022001992</v>
      </c>
      <c r="L105" s="167">
        <v>1560000</v>
      </c>
    </row>
    <row r="106" spans="1:12" ht="15" hidden="1" customHeight="1" x14ac:dyDescent="0.25">
      <c r="A106" s="582"/>
      <c r="B106" s="188" t="s">
        <v>444</v>
      </c>
      <c r="C106" s="158"/>
      <c r="D106" s="159">
        <v>44895</v>
      </c>
      <c r="E106" s="158" t="s">
        <v>768</v>
      </c>
      <c r="F106" s="160">
        <v>2022101923</v>
      </c>
      <c r="G106" s="158" t="s">
        <v>1544</v>
      </c>
      <c r="H106" s="158">
        <v>1085273145</v>
      </c>
      <c r="I106" s="158" t="s">
        <v>1545</v>
      </c>
      <c r="J106" s="158" t="s">
        <v>771</v>
      </c>
      <c r="K106" s="161">
        <v>2022002001</v>
      </c>
      <c r="L106" s="162">
        <v>700000</v>
      </c>
    </row>
    <row r="107" spans="1:12" ht="15" hidden="1" customHeight="1" x14ac:dyDescent="0.25">
      <c r="A107" s="582"/>
      <c r="B107" s="189" t="s">
        <v>444</v>
      </c>
      <c r="C107" s="163"/>
      <c r="D107" s="164">
        <v>44901</v>
      </c>
      <c r="E107" s="163" t="s">
        <v>768</v>
      </c>
      <c r="F107" s="165">
        <v>2022102001</v>
      </c>
      <c r="G107" s="163" t="s">
        <v>1546</v>
      </c>
      <c r="H107" s="163">
        <v>98385472</v>
      </c>
      <c r="I107" s="163" t="s">
        <v>1547</v>
      </c>
      <c r="J107" s="163" t="s">
        <v>771</v>
      </c>
      <c r="K107" s="166">
        <v>2022002154</v>
      </c>
      <c r="L107" s="167">
        <v>1534537</v>
      </c>
    </row>
    <row r="108" spans="1:12" ht="15" hidden="1" customHeight="1" x14ac:dyDescent="0.25">
      <c r="A108" s="582"/>
      <c r="B108" s="188" t="s">
        <v>444</v>
      </c>
      <c r="C108" s="158"/>
      <c r="D108" s="159">
        <v>44902</v>
      </c>
      <c r="E108" s="158" t="s">
        <v>768</v>
      </c>
      <c r="F108" s="160">
        <v>2022102006</v>
      </c>
      <c r="G108" s="158" t="s">
        <v>1004</v>
      </c>
      <c r="H108" s="158">
        <v>1085257386</v>
      </c>
      <c r="I108" s="158" t="s">
        <v>1548</v>
      </c>
      <c r="J108" s="158" t="s">
        <v>771</v>
      </c>
      <c r="K108" s="161">
        <v>2022001145</v>
      </c>
      <c r="L108" s="162">
        <v>1500000</v>
      </c>
    </row>
    <row r="109" spans="1:12" ht="18.75" customHeight="1" x14ac:dyDescent="0.25">
      <c r="A109" s="582"/>
      <c r="B109" s="189" t="s">
        <v>444</v>
      </c>
      <c r="C109" s="163"/>
      <c r="D109" s="164">
        <v>44904</v>
      </c>
      <c r="E109" s="163" t="s">
        <v>768</v>
      </c>
      <c r="F109" s="165">
        <v>2022102021</v>
      </c>
      <c r="G109" s="163" t="s">
        <v>978</v>
      </c>
      <c r="H109" s="163">
        <v>900274678</v>
      </c>
      <c r="I109" s="163" t="s">
        <v>1549</v>
      </c>
      <c r="J109" s="163" t="s">
        <v>771</v>
      </c>
      <c r="K109" s="166">
        <v>2022000005</v>
      </c>
      <c r="L109" s="167">
        <v>3536134</v>
      </c>
    </row>
    <row r="110" spans="1:12" x14ac:dyDescent="0.25">
      <c r="A110" s="582"/>
      <c r="B110" s="188" t="s">
        <v>444</v>
      </c>
      <c r="C110" s="158"/>
      <c r="D110" s="159">
        <v>44916</v>
      </c>
      <c r="E110" s="158" t="s">
        <v>768</v>
      </c>
      <c r="F110" s="160">
        <v>2022102110</v>
      </c>
      <c r="G110" s="158" t="s">
        <v>1550</v>
      </c>
      <c r="H110" s="158">
        <v>901390540</v>
      </c>
      <c r="I110" s="158" t="s">
        <v>1551</v>
      </c>
      <c r="J110" s="158" t="s">
        <v>771</v>
      </c>
      <c r="K110" s="161">
        <v>2022002200</v>
      </c>
      <c r="L110" s="162">
        <v>104000</v>
      </c>
    </row>
    <row r="111" spans="1:12" x14ac:dyDescent="0.25">
      <c r="A111" s="582"/>
      <c r="B111" s="189" t="s">
        <v>444</v>
      </c>
      <c r="C111" s="163"/>
      <c r="D111" s="164">
        <v>44918</v>
      </c>
      <c r="E111" s="163" t="s">
        <v>768</v>
      </c>
      <c r="F111" s="165">
        <v>2022102189</v>
      </c>
      <c r="G111" s="163" t="s">
        <v>1552</v>
      </c>
      <c r="H111" s="163">
        <v>98384148</v>
      </c>
      <c r="I111" s="163" t="s">
        <v>1553</v>
      </c>
      <c r="J111" s="163" t="s">
        <v>771</v>
      </c>
      <c r="K111" s="166">
        <v>2022002381</v>
      </c>
      <c r="L111" s="167">
        <v>1000000</v>
      </c>
    </row>
    <row r="112" spans="1:12" x14ac:dyDescent="0.25">
      <c r="A112" s="582"/>
      <c r="B112" s="188" t="s">
        <v>444</v>
      </c>
      <c r="C112" s="158"/>
      <c r="D112" s="159">
        <v>44923</v>
      </c>
      <c r="E112" s="158" t="s">
        <v>768</v>
      </c>
      <c r="F112" s="160">
        <v>2022102289</v>
      </c>
      <c r="G112" s="158" t="s">
        <v>1535</v>
      </c>
      <c r="H112" s="158">
        <v>1085332996</v>
      </c>
      <c r="I112" s="158" t="s">
        <v>1554</v>
      </c>
      <c r="J112" s="158" t="s">
        <v>771</v>
      </c>
      <c r="K112" s="161">
        <v>2022001761</v>
      </c>
      <c r="L112" s="162">
        <v>1800000</v>
      </c>
    </row>
    <row r="113" spans="1:13" x14ac:dyDescent="0.25">
      <c r="A113" s="582"/>
      <c r="B113" s="189" t="s">
        <v>444</v>
      </c>
      <c r="C113" s="163"/>
      <c r="D113" s="164">
        <v>44923</v>
      </c>
      <c r="E113" s="163" t="s">
        <v>768</v>
      </c>
      <c r="F113" s="165">
        <v>2022102290</v>
      </c>
      <c r="G113" s="163" t="s">
        <v>940</v>
      </c>
      <c r="H113" s="163">
        <v>1085341520</v>
      </c>
      <c r="I113" s="163" t="s">
        <v>1555</v>
      </c>
      <c r="J113" s="163" t="s">
        <v>771</v>
      </c>
      <c r="K113" s="166">
        <v>2022001084</v>
      </c>
      <c r="L113" s="167">
        <v>1560000</v>
      </c>
    </row>
    <row r="114" spans="1:13" x14ac:dyDescent="0.25">
      <c r="A114" s="582"/>
      <c r="B114" s="188" t="s">
        <v>444</v>
      </c>
      <c r="C114" s="158"/>
      <c r="D114" s="159">
        <v>44923</v>
      </c>
      <c r="E114" s="158" t="s">
        <v>768</v>
      </c>
      <c r="F114" s="160">
        <v>2022102291</v>
      </c>
      <c r="G114" s="158" t="s">
        <v>949</v>
      </c>
      <c r="H114" s="158">
        <v>1087673650</v>
      </c>
      <c r="I114" s="158" t="s">
        <v>1556</v>
      </c>
      <c r="J114" s="158" t="s">
        <v>771</v>
      </c>
      <c r="K114" s="161">
        <v>2022000514</v>
      </c>
      <c r="L114" s="162">
        <v>2300000</v>
      </c>
    </row>
    <row r="115" spans="1:13" x14ac:dyDescent="0.25">
      <c r="A115" s="582"/>
      <c r="B115" s="189" t="s">
        <v>444</v>
      </c>
      <c r="C115" s="163"/>
      <c r="D115" s="164">
        <v>44923</v>
      </c>
      <c r="E115" s="163" t="s">
        <v>768</v>
      </c>
      <c r="F115" s="165">
        <v>2022102292</v>
      </c>
      <c r="G115" s="163" t="s">
        <v>1004</v>
      </c>
      <c r="H115" s="163">
        <v>1085257386</v>
      </c>
      <c r="I115" s="163" t="s">
        <v>1557</v>
      </c>
      <c r="J115" s="163" t="s">
        <v>771</v>
      </c>
      <c r="K115" s="166">
        <v>2022001145</v>
      </c>
      <c r="L115" s="167">
        <v>1500000</v>
      </c>
    </row>
    <row r="116" spans="1:13" x14ac:dyDescent="0.25">
      <c r="A116" s="582"/>
      <c r="B116" s="188" t="s">
        <v>444</v>
      </c>
      <c r="C116" s="158"/>
      <c r="D116" s="159">
        <v>44924</v>
      </c>
      <c r="E116" s="158" t="s">
        <v>768</v>
      </c>
      <c r="F116" s="160">
        <v>2022102531</v>
      </c>
      <c r="G116" s="158" t="s">
        <v>1216</v>
      </c>
      <c r="H116" s="158">
        <v>98396574</v>
      </c>
      <c r="I116" s="158" t="s">
        <v>1558</v>
      </c>
      <c r="J116" s="158" t="s">
        <v>771</v>
      </c>
      <c r="K116" s="161">
        <v>2022000394</v>
      </c>
      <c r="L116" s="162">
        <v>1100000</v>
      </c>
    </row>
    <row r="117" spans="1:13" x14ac:dyDescent="0.25">
      <c r="A117" s="582"/>
      <c r="B117" s="189" t="s">
        <v>444</v>
      </c>
      <c r="C117" s="163"/>
      <c r="D117" s="164">
        <v>44924</v>
      </c>
      <c r="E117" s="163" t="s">
        <v>768</v>
      </c>
      <c r="F117" s="165">
        <v>2022102539</v>
      </c>
      <c r="G117" s="163" t="s">
        <v>1000</v>
      </c>
      <c r="H117" s="163">
        <v>79332857</v>
      </c>
      <c r="I117" s="163" t="s">
        <v>1559</v>
      </c>
      <c r="J117" s="163" t="s">
        <v>771</v>
      </c>
      <c r="K117" s="166">
        <v>2022002418</v>
      </c>
      <c r="L117" s="167">
        <v>500000</v>
      </c>
    </row>
    <row r="118" spans="1:13" x14ac:dyDescent="0.25">
      <c r="A118" s="582"/>
      <c r="B118" s="188" t="s">
        <v>444</v>
      </c>
      <c r="C118" s="158"/>
      <c r="D118" s="159">
        <v>44924</v>
      </c>
      <c r="E118" s="158" t="s">
        <v>768</v>
      </c>
      <c r="F118" s="160">
        <v>2022102684</v>
      </c>
      <c r="G118" s="158" t="s">
        <v>1560</v>
      </c>
      <c r="H118" s="158">
        <v>900893325</v>
      </c>
      <c r="I118" s="158" t="s">
        <v>1561</v>
      </c>
      <c r="J118" s="158" t="s">
        <v>771</v>
      </c>
      <c r="K118" s="161">
        <v>2022002482</v>
      </c>
      <c r="L118" s="162">
        <v>25000</v>
      </c>
    </row>
    <row r="119" spans="1:13" x14ac:dyDescent="0.25">
      <c r="A119" s="582"/>
      <c r="B119" s="595"/>
      <c r="C119" s="517"/>
      <c r="D119" s="517"/>
      <c r="E119" s="517"/>
      <c r="F119" s="517"/>
      <c r="G119" s="517"/>
      <c r="H119" s="517"/>
      <c r="I119" s="517"/>
      <c r="J119" s="517"/>
      <c r="K119" s="517"/>
      <c r="L119" s="596">
        <f>SUM(L94:L118)</f>
        <v>39479671</v>
      </c>
    </row>
    <row r="120" spans="1:13" x14ac:dyDescent="0.25">
      <c r="A120" s="582"/>
      <c r="B120" s="595"/>
      <c r="C120" s="517"/>
      <c r="D120" s="517"/>
      <c r="E120" s="517"/>
      <c r="F120" s="517"/>
      <c r="G120" s="517"/>
      <c r="H120" s="517"/>
      <c r="I120" s="517"/>
      <c r="J120" s="517"/>
      <c r="K120" s="517"/>
      <c r="L120" s="597"/>
      <c r="M120" s="146">
        <f>SUM(L94:L118)</f>
        <v>39479671</v>
      </c>
    </row>
    <row r="121" spans="1:13" x14ac:dyDescent="0.25">
      <c r="A121" s="582"/>
      <c r="B121" s="549" t="s">
        <v>1562</v>
      </c>
      <c r="C121" s="549"/>
      <c r="D121" s="549"/>
      <c r="E121" s="549"/>
      <c r="F121" s="549"/>
      <c r="G121" s="549"/>
      <c r="H121" s="549"/>
      <c r="I121" s="549"/>
      <c r="J121" s="549"/>
      <c r="K121" s="168"/>
      <c r="L121" s="179"/>
    </row>
    <row r="122" spans="1:13" x14ac:dyDescent="0.25">
      <c r="A122" s="582"/>
      <c r="B122" s="188"/>
      <c r="C122" s="158"/>
      <c r="D122" s="159"/>
      <c r="E122" s="158"/>
      <c r="F122" s="160"/>
      <c r="G122" s="158"/>
      <c r="H122" s="158"/>
      <c r="I122" s="158"/>
      <c r="J122" s="158"/>
      <c r="K122" s="161"/>
      <c r="L122" s="162"/>
    </row>
    <row r="123" spans="1:13" x14ac:dyDescent="0.25">
      <c r="A123" s="582"/>
      <c r="B123" s="36" t="s">
        <v>758</v>
      </c>
      <c r="C123" s="36" t="s">
        <v>759</v>
      </c>
      <c r="D123" s="36" t="s">
        <v>760</v>
      </c>
      <c r="E123" s="36" t="s">
        <v>761</v>
      </c>
      <c r="F123" s="36" t="s">
        <v>762</v>
      </c>
      <c r="G123" s="36" t="s">
        <v>763</v>
      </c>
      <c r="H123" s="36" t="s">
        <v>764</v>
      </c>
      <c r="I123" s="36" t="s">
        <v>46</v>
      </c>
      <c r="J123" s="36" t="s">
        <v>765</v>
      </c>
      <c r="K123" s="36" t="s">
        <v>762</v>
      </c>
      <c r="L123" s="36" t="s">
        <v>766</v>
      </c>
    </row>
    <row r="124" spans="1:13" x14ac:dyDescent="0.25">
      <c r="A124" s="583"/>
      <c r="B124" s="158" t="s">
        <v>448</v>
      </c>
      <c r="C124" s="158"/>
      <c r="D124" s="159">
        <v>44864</v>
      </c>
      <c r="E124" s="158" t="s">
        <v>768</v>
      </c>
      <c r="F124" s="160">
        <v>2022101449</v>
      </c>
      <c r="G124" s="158" t="s">
        <v>1229</v>
      </c>
      <c r="H124" s="158">
        <v>1085267598</v>
      </c>
      <c r="I124" s="158" t="s">
        <v>1563</v>
      </c>
      <c r="J124" s="158" t="s">
        <v>771</v>
      </c>
      <c r="K124" s="161">
        <v>2022001393</v>
      </c>
      <c r="L124" s="162">
        <v>1800000</v>
      </c>
    </row>
    <row r="125" spans="1:13" x14ac:dyDescent="0.25">
      <c r="A125" s="583"/>
      <c r="B125" s="163" t="s">
        <v>448</v>
      </c>
      <c r="C125" s="163"/>
      <c r="D125" s="164">
        <v>44864</v>
      </c>
      <c r="E125" s="163" t="s">
        <v>768</v>
      </c>
      <c r="F125" s="165">
        <v>2022101450</v>
      </c>
      <c r="G125" s="163" t="s">
        <v>1017</v>
      </c>
      <c r="H125" s="163">
        <v>1085315713</v>
      </c>
      <c r="I125" s="163" t="s">
        <v>1564</v>
      </c>
      <c r="J125" s="163" t="s">
        <v>771</v>
      </c>
      <c r="K125" s="166">
        <v>2022001394</v>
      </c>
      <c r="L125" s="167">
        <v>2000000</v>
      </c>
    </row>
    <row r="126" spans="1:13" x14ac:dyDescent="0.25">
      <c r="A126" s="583"/>
      <c r="B126" s="158" t="s">
        <v>448</v>
      </c>
      <c r="C126" s="158"/>
      <c r="D126" s="159">
        <v>44891</v>
      </c>
      <c r="E126" s="158" t="s">
        <v>768</v>
      </c>
      <c r="F126" s="160">
        <v>2022101803</v>
      </c>
      <c r="G126" s="158" t="s">
        <v>1229</v>
      </c>
      <c r="H126" s="158">
        <v>1085267598</v>
      </c>
      <c r="I126" s="158" t="s">
        <v>1565</v>
      </c>
      <c r="J126" s="158" t="s">
        <v>771</v>
      </c>
      <c r="K126" s="161">
        <v>2022001393</v>
      </c>
      <c r="L126" s="162">
        <v>1800000</v>
      </c>
    </row>
    <row r="127" spans="1:13" x14ac:dyDescent="0.25">
      <c r="A127" s="583"/>
      <c r="B127" s="163" t="s">
        <v>448</v>
      </c>
      <c r="C127" s="163"/>
      <c r="D127" s="164">
        <v>44891</v>
      </c>
      <c r="E127" s="163" t="s">
        <v>768</v>
      </c>
      <c r="F127" s="165">
        <v>2022101804</v>
      </c>
      <c r="G127" s="163" t="s">
        <v>1017</v>
      </c>
      <c r="H127" s="163">
        <v>1085315713</v>
      </c>
      <c r="I127" s="163" t="s">
        <v>1566</v>
      </c>
      <c r="J127" s="163" t="s">
        <v>771</v>
      </c>
      <c r="K127" s="166">
        <v>2022001394</v>
      </c>
      <c r="L127" s="167">
        <v>2000000</v>
      </c>
    </row>
    <row r="128" spans="1:13" x14ac:dyDescent="0.25">
      <c r="A128" s="583"/>
      <c r="B128" s="158" t="s">
        <v>448</v>
      </c>
      <c r="C128" s="158"/>
      <c r="D128" s="159">
        <v>44900</v>
      </c>
      <c r="E128" s="158" t="s">
        <v>768</v>
      </c>
      <c r="F128" s="160">
        <v>2022102000</v>
      </c>
      <c r="G128" s="158" t="s">
        <v>1567</v>
      </c>
      <c r="H128" s="158">
        <v>830048145</v>
      </c>
      <c r="I128" s="158" t="s">
        <v>1568</v>
      </c>
      <c r="J128" s="158" t="s">
        <v>771</v>
      </c>
      <c r="K128" s="161">
        <v>2022002153</v>
      </c>
      <c r="L128" s="162">
        <v>1644000</v>
      </c>
    </row>
    <row r="129" spans="1:13" x14ac:dyDescent="0.25">
      <c r="A129" s="583"/>
      <c r="B129" s="163" t="s">
        <v>448</v>
      </c>
      <c r="C129" s="163"/>
      <c r="D129" s="164">
        <v>44911</v>
      </c>
      <c r="E129" s="163" t="s">
        <v>768</v>
      </c>
      <c r="F129" s="165">
        <v>2022102049</v>
      </c>
      <c r="G129" s="163" t="s">
        <v>1237</v>
      </c>
      <c r="H129" s="163">
        <v>901005205</v>
      </c>
      <c r="I129" s="163" t="s">
        <v>1569</v>
      </c>
      <c r="J129" s="163" t="s">
        <v>771</v>
      </c>
      <c r="K129" s="166">
        <v>2022002142</v>
      </c>
      <c r="L129" s="167">
        <v>300000</v>
      </c>
    </row>
    <row r="130" spans="1:13" x14ac:dyDescent="0.25">
      <c r="A130" s="583"/>
      <c r="B130" s="158" t="s">
        <v>448</v>
      </c>
      <c r="C130" s="158"/>
      <c r="D130" s="159">
        <v>44923</v>
      </c>
      <c r="E130" s="158" t="s">
        <v>768</v>
      </c>
      <c r="F130" s="160">
        <v>2022102287</v>
      </c>
      <c r="G130" s="158" t="s">
        <v>1017</v>
      </c>
      <c r="H130" s="158">
        <v>1085315713</v>
      </c>
      <c r="I130" s="158" t="s">
        <v>1570</v>
      </c>
      <c r="J130" s="158" t="s">
        <v>771</v>
      </c>
      <c r="K130" s="161">
        <v>2022001394</v>
      </c>
      <c r="L130" s="162">
        <v>2000000</v>
      </c>
    </row>
    <row r="131" spans="1:13" x14ac:dyDescent="0.25">
      <c r="A131" s="583"/>
      <c r="B131" s="163" t="s">
        <v>448</v>
      </c>
      <c r="C131" s="163"/>
      <c r="D131" s="164">
        <v>44923</v>
      </c>
      <c r="E131" s="163" t="s">
        <v>768</v>
      </c>
      <c r="F131" s="165">
        <v>2022102288</v>
      </c>
      <c r="G131" s="163" t="s">
        <v>1229</v>
      </c>
      <c r="H131" s="163">
        <v>1085267598</v>
      </c>
      <c r="I131" s="163" t="s">
        <v>1571</v>
      </c>
      <c r="J131" s="163" t="s">
        <v>771</v>
      </c>
      <c r="K131" s="166">
        <v>2022001393</v>
      </c>
      <c r="L131" s="167">
        <v>1800000</v>
      </c>
    </row>
    <row r="132" spans="1:13" x14ac:dyDescent="0.25">
      <c r="A132" s="583"/>
      <c r="B132" s="158" t="s">
        <v>448</v>
      </c>
      <c r="C132" s="158"/>
      <c r="D132" s="159">
        <v>44924</v>
      </c>
      <c r="E132" s="158" t="s">
        <v>768</v>
      </c>
      <c r="F132" s="160">
        <v>2022102693</v>
      </c>
      <c r="G132" s="158" t="s">
        <v>1239</v>
      </c>
      <c r="H132" s="158">
        <v>814003232</v>
      </c>
      <c r="I132" s="158" t="s">
        <v>1572</v>
      </c>
      <c r="J132" s="158" t="s">
        <v>771</v>
      </c>
      <c r="K132" s="161">
        <v>2022001082</v>
      </c>
      <c r="L132" s="162">
        <v>15204000</v>
      </c>
    </row>
    <row r="133" spans="1:13" x14ac:dyDescent="0.25">
      <c r="A133" s="582"/>
      <c r="B133" s="546"/>
      <c r="C133" s="512"/>
      <c r="D133" s="512"/>
      <c r="E133" s="512"/>
      <c r="F133" s="512"/>
      <c r="G133" s="512"/>
      <c r="H133" s="512"/>
      <c r="I133" s="512"/>
      <c r="J133" s="512"/>
      <c r="K133" s="512"/>
      <c r="L133" s="576">
        <f>SUM(L124:L132)</f>
        <v>28548000</v>
      </c>
    </row>
    <row r="134" spans="1:13" x14ac:dyDescent="0.25">
      <c r="A134" s="582"/>
      <c r="B134" s="546"/>
      <c r="C134" s="512"/>
      <c r="D134" s="512"/>
      <c r="E134" s="512"/>
      <c r="F134" s="512"/>
      <c r="G134" s="512"/>
      <c r="H134" s="512"/>
      <c r="I134" s="512"/>
      <c r="J134" s="512"/>
      <c r="K134" s="512"/>
      <c r="L134" s="577"/>
      <c r="M134" s="146">
        <f>SUM(L124:L132)</f>
        <v>28548000</v>
      </c>
    </row>
    <row r="135" spans="1:13" x14ac:dyDescent="0.25">
      <c r="A135" s="582"/>
      <c r="B135" s="578" t="s">
        <v>1573</v>
      </c>
      <c r="C135" s="579"/>
      <c r="D135" s="579"/>
      <c r="E135" s="579"/>
      <c r="F135" s="579"/>
      <c r="G135" s="579"/>
      <c r="H135" s="579"/>
      <c r="I135" s="579"/>
      <c r="J135" s="579"/>
      <c r="K135" s="30"/>
      <c r="L135" s="104"/>
    </row>
    <row r="136" spans="1:13" x14ac:dyDescent="0.25">
      <c r="A136" s="582"/>
      <c r="B136" s="196" t="s">
        <v>758</v>
      </c>
      <c r="C136" s="174" t="s">
        <v>759</v>
      </c>
      <c r="D136" s="174" t="s">
        <v>760</v>
      </c>
      <c r="E136" s="174" t="s">
        <v>761</v>
      </c>
      <c r="F136" s="174" t="s">
        <v>762</v>
      </c>
      <c r="G136" s="174" t="s">
        <v>763</v>
      </c>
      <c r="H136" s="174" t="s">
        <v>764</v>
      </c>
      <c r="I136" s="174" t="s">
        <v>46</v>
      </c>
      <c r="J136" s="174" t="s">
        <v>765</v>
      </c>
      <c r="K136" s="174" t="s">
        <v>762</v>
      </c>
      <c r="L136" s="174" t="s">
        <v>766</v>
      </c>
    </row>
    <row r="137" spans="1:13" x14ac:dyDescent="0.25">
      <c r="A137" s="582"/>
      <c r="B137" s="36" t="s">
        <v>758</v>
      </c>
      <c r="C137" s="36" t="s">
        <v>759</v>
      </c>
      <c r="D137" s="36" t="s">
        <v>760</v>
      </c>
      <c r="E137" s="36" t="s">
        <v>761</v>
      </c>
      <c r="F137" s="36" t="s">
        <v>762</v>
      </c>
      <c r="G137" s="36" t="s">
        <v>763</v>
      </c>
      <c r="H137" s="36" t="s">
        <v>764</v>
      </c>
      <c r="I137" s="36" t="s">
        <v>46</v>
      </c>
      <c r="J137" s="36" t="s">
        <v>765</v>
      </c>
      <c r="K137" s="36" t="s">
        <v>762</v>
      </c>
      <c r="L137" s="36" t="s">
        <v>766</v>
      </c>
    </row>
    <row r="138" spans="1:13" x14ac:dyDescent="0.25">
      <c r="A138" s="583"/>
      <c r="B138" s="158" t="s">
        <v>733</v>
      </c>
      <c r="C138" s="158"/>
      <c r="D138" s="159">
        <v>44864</v>
      </c>
      <c r="E138" s="158" t="s">
        <v>768</v>
      </c>
      <c r="F138" s="160">
        <v>2022101446</v>
      </c>
      <c r="G138" s="158" t="s">
        <v>1266</v>
      </c>
      <c r="H138" s="158">
        <v>1085244143</v>
      </c>
      <c r="I138" s="158" t="s">
        <v>1574</v>
      </c>
      <c r="J138" s="158" t="s">
        <v>771</v>
      </c>
      <c r="K138" s="161">
        <v>2022001097</v>
      </c>
      <c r="L138" s="162">
        <v>1750000</v>
      </c>
    </row>
    <row r="139" spans="1:13" ht="15.75" thickBot="1" x14ac:dyDescent="0.3">
      <c r="A139" s="584"/>
      <c r="B139" s="163" t="s">
        <v>733</v>
      </c>
      <c r="C139" s="163"/>
      <c r="D139" s="164">
        <v>44864</v>
      </c>
      <c r="E139" s="163" t="s">
        <v>768</v>
      </c>
      <c r="F139" s="165">
        <v>2022101447</v>
      </c>
      <c r="G139" s="163" t="s">
        <v>970</v>
      </c>
      <c r="H139" s="163">
        <v>1085261996</v>
      </c>
      <c r="I139" s="163" t="s">
        <v>1575</v>
      </c>
      <c r="J139" s="163" t="s">
        <v>771</v>
      </c>
      <c r="K139" s="166">
        <v>2022001085</v>
      </c>
      <c r="L139" s="167">
        <v>1750000</v>
      </c>
    </row>
    <row r="140" spans="1:13" ht="15.75" thickBot="1" x14ac:dyDescent="0.3">
      <c r="A140" s="46"/>
      <c r="B140" s="158" t="s">
        <v>733</v>
      </c>
      <c r="C140" s="158"/>
      <c r="D140" s="159">
        <v>44891</v>
      </c>
      <c r="E140" s="158" t="s">
        <v>768</v>
      </c>
      <c r="F140" s="160">
        <v>2022101800</v>
      </c>
      <c r="G140" s="158" t="s">
        <v>1266</v>
      </c>
      <c r="H140" s="158">
        <v>1085244143</v>
      </c>
      <c r="I140" s="158" t="s">
        <v>1576</v>
      </c>
      <c r="J140" s="158" t="s">
        <v>771</v>
      </c>
      <c r="K140" s="161">
        <v>2022001986</v>
      </c>
      <c r="L140" s="162">
        <v>1750000</v>
      </c>
    </row>
    <row r="141" spans="1:13" x14ac:dyDescent="0.25">
      <c r="A141" s="45"/>
      <c r="B141" s="163" t="s">
        <v>733</v>
      </c>
      <c r="C141" s="163"/>
      <c r="D141" s="164">
        <v>44891</v>
      </c>
      <c r="E141" s="163" t="s">
        <v>768</v>
      </c>
      <c r="F141" s="165">
        <v>2022101806</v>
      </c>
      <c r="G141" s="163" t="s">
        <v>970</v>
      </c>
      <c r="H141" s="163">
        <v>1085261996</v>
      </c>
      <c r="I141" s="163" t="s">
        <v>1577</v>
      </c>
      <c r="J141" s="163" t="s">
        <v>771</v>
      </c>
      <c r="K141" s="166">
        <v>2022001987</v>
      </c>
      <c r="L141" s="167">
        <v>1750000</v>
      </c>
    </row>
    <row r="142" spans="1:13" x14ac:dyDescent="0.25">
      <c r="A142" s="45"/>
      <c r="B142" s="158" t="s">
        <v>733</v>
      </c>
      <c r="C142" s="158"/>
      <c r="D142" s="159">
        <v>44923</v>
      </c>
      <c r="E142" s="158" t="s">
        <v>768</v>
      </c>
      <c r="F142" s="160">
        <v>2022102285</v>
      </c>
      <c r="G142" s="158" t="s">
        <v>1266</v>
      </c>
      <c r="H142" s="158">
        <v>1085244143</v>
      </c>
      <c r="I142" s="158" t="s">
        <v>1578</v>
      </c>
      <c r="J142" s="158" t="s">
        <v>771</v>
      </c>
      <c r="K142" s="161">
        <v>2022001097</v>
      </c>
      <c r="L142" s="162">
        <v>1750000</v>
      </c>
    </row>
    <row r="143" spans="1:13" x14ac:dyDescent="0.25">
      <c r="A143" s="45"/>
      <c r="B143" s="163" t="s">
        <v>733</v>
      </c>
      <c r="C143" s="163"/>
      <c r="D143" s="164">
        <v>44923</v>
      </c>
      <c r="E143" s="163" t="s">
        <v>768</v>
      </c>
      <c r="F143" s="165">
        <v>2022102286</v>
      </c>
      <c r="G143" s="163" t="s">
        <v>970</v>
      </c>
      <c r="H143" s="163">
        <v>1085261996</v>
      </c>
      <c r="I143" s="163" t="s">
        <v>1579</v>
      </c>
      <c r="J143" s="163" t="s">
        <v>771</v>
      </c>
      <c r="K143" s="166">
        <v>2022001085</v>
      </c>
      <c r="L143" s="167">
        <v>1750000</v>
      </c>
    </row>
    <row r="144" spans="1:13" x14ac:dyDescent="0.25">
      <c r="A144" s="45"/>
      <c r="B144" s="158" t="s">
        <v>733</v>
      </c>
      <c r="C144" s="158"/>
      <c r="D144" s="159">
        <v>44924</v>
      </c>
      <c r="E144" s="158" t="s">
        <v>768</v>
      </c>
      <c r="F144" s="160">
        <v>2022102530</v>
      </c>
      <c r="G144" s="158" t="s">
        <v>1216</v>
      </c>
      <c r="H144" s="158">
        <v>98396574</v>
      </c>
      <c r="I144" s="158" t="s">
        <v>1580</v>
      </c>
      <c r="J144" s="158" t="s">
        <v>771</v>
      </c>
      <c r="K144" s="161">
        <v>2022001292</v>
      </c>
      <c r="L144" s="162">
        <v>1725000</v>
      </c>
    </row>
    <row r="145" spans="1:13" x14ac:dyDescent="0.25">
      <c r="A145" s="45"/>
      <c r="B145" s="163" t="s">
        <v>733</v>
      </c>
      <c r="C145" s="163"/>
      <c r="D145" s="164">
        <v>44924</v>
      </c>
      <c r="E145" s="163" t="s">
        <v>768</v>
      </c>
      <c r="F145" s="165">
        <v>2022102532</v>
      </c>
      <c r="G145" s="163" t="s">
        <v>1216</v>
      </c>
      <c r="H145" s="163">
        <v>98396574</v>
      </c>
      <c r="I145" s="163" t="s">
        <v>1581</v>
      </c>
      <c r="J145" s="163" t="s">
        <v>771</v>
      </c>
      <c r="K145" s="166">
        <v>2022001292</v>
      </c>
      <c r="L145" s="167">
        <v>600000</v>
      </c>
    </row>
    <row r="146" spans="1:13" x14ac:dyDescent="0.25">
      <c r="A146" s="45"/>
      <c r="B146" s="158" t="s">
        <v>733</v>
      </c>
      <c r="C146" s="158"/>
      <c r="D146" s="159">
        <v>44924</v>
      </c>
      <c r="E146" s="158" t="s">
        <v>768</v>
      </c>
      <c r="F146" s="160">
        <v>2022102533</v>
      </c>
      <c r="G146" s="158" t="s">
        <v>1216</v>
      </c>
      <c r="H146" s="158">
        <v>98396574</v>
      </c>
      <c r="I146" s="158" t="s">
        <v>1582</v>
      </c>
      <c r="J146" s="158" t="s">
        <v>771</v>
      </c>
      <c r="K146" s="161">
        <v>2022001292</v>
      </c>
      <c r="L146" s="162">
        <v>1725000</v>
      </c>
    </row>
    <row r="147" spans="1:13" x14ac:dyDescent="0.25">
      <c r="A147" s="45"/>
      <c r="B147" s="163" t="s">
        <v>733</v>
      </c>
      <c r="C147" s="163"/>
      <c r="D147" s="164">
        <v>44924</v>
      </c>
      <c r="E147" s="163" t="s">
        <v>768</v>
      </c>
      <c r="F147" s="165">
        <v>2022102534</v>
      </c>
      <c r="G147" s="163" t="s">
        <v>1216</v>
      </c>
      <c r="H147" s="163">
        <v>98396574</v>
      </c>
      <c r="I147" s="163" t="s">
        <v>1583</v>
      </c>
      <c r="J147" s="163" t="s">
        <v>771</v>
      </c>
      <c r="K147" s="166">
        <v>2022001292</v>
      </c>
      <c r="L147" s="167">
        <v>1725000</v>
      </c>
    </row>
    <row r="148" spans="1:13" x14ac:dyDescent="0.25">
      <c r="A148" s="45"/>
      <c r="B148" s="158" t="s">
        <v>733</v>
      </c>
      <c r="C148" s="158"/>
      <c r="D148" s="159">
        <v>44924</v>
      </c>
      <c r="E148" s="158" t="s">
        <v>768</v>
      </c>
      <c r="F148" s="160">
        <v>2022102535</v>
      </c>
      <c r="G148" s="158" t="s">
        <v>1216</v>
      </c>
      <c r="H148" s="158">
        <v>98396574</v>
      </c>
      <c r="I148" s="158" t="s">
        <v>1584</v>
      </c>
      <c r="J148" s="158" t="s">
        <v>771</v>
      </c>
      <c r="K148" s="161">
        <v>2022001292</v>
      </c>
      <c r="L148" s="162">
        <v>1725000</v>
      </c>
    </row>
    <row r="149" spans="1:13" x14ac:dyDescent="0.25">
      <c r="A149" s="45"/>
      <c r="B149" s="163" t="s">
        <v>733</v>
      </c>
      <c r="C149" s="163"/>
      <c r="D149" s="164">
        <v>44912</v>
      </c>
      <c r="E149" s="163" t="s">
        <v>768</v>
      </c>
      <c r="F149" s="165">
        <v>2022590279</v>
      </c>
      <c r="G149" s="163" t="s">
        <v>1585</v>
      </c>
      <c r="H149" s="163">
        <v>1085256197</v>
      </c>
      <c r="I149" s="163" t="s">
        <v>1586</v>
      </c>
      <c r="J149" s="163" t="s">
        <v>771</v>
      </c>
      <c r="K149" s="166">
        <v>2022002247</v>
      </c>
      <c r="L149" s="167">
        <v>3000000</v>
      </c>
    </row>
    <row r="150" spans="1:13" x14ac:dyDescent="0.25">
      <c r="A150" s="45"/>
      <c r="B150" s="517"/>
      <c r="C150" s="517"/>
      <c r="D150" s="517"/>
      <c r="E150" s="517"/>
      <c r="F150" s="517"/>
      <c r="G150" s="517"/>
      <c r="H150" s="517"/>
      <c r="I150" s="517"/>
      <c r="J150" s="517"/>
      <c r="K150" s="517"/>
      <c r="L150" s="573">
        <f>SUM(L138:L149)</f>
        <v>21000000</v>
      </c>
    </row>
    <row r="151" spans="1:13" x14ac:dyDescent="0.25">
      <c r="A151" s="45"/>
      <c r="B151" s="517"/>
      <c r="C151" s="517"/>
      <c r="D151" s="517"/>
      <c r="E151" s="517"/>
      <c r="F151" s="517"/>
      <c r="G151" s="517"/>
      <c r="H151" s="517"/>
      <c r="I151" s="517"/>
      <c r="J151" s="517"/>
      <c r="K151" s="517"/>
      <c r="L151" s="574"/>
      <c r="M151" s="146">
        <f>SUM(L138:L149)</f>
        <v>21000000</v>
      </c>
    </row>
    <row r="152" spans="1:13" ht="25.5" customHeight="1" thickBot="1" x14ac:dyDescent="0.3">
      <c r="A152" s="45"/>
      <c r="B152" s="25"/>
      <c r="C152" s="25"/>
      <c r="D152" s="25"/>
      <c r="E152" s="25"/>
      <c r="F152" s="25"/>
      <c r="G152" s="25"/>
      <c r="H152" s="25"/>
      <c r="I152" s="25"/>
      <c r="J152" s="25"/>
      <c r="K152" s="25"/>
      <c r="L152" s="204">
        <f>+L119+L133+L150</f>
        <v>89027671</v>
      </c>
      <c r="M152" s="146">
        <f>+M120+M134+M151</f>
        <v>89027671</v>
      </c>
    </row>
    <row r="153" spans="1:13" x14ac:dyDescent="0.25">
      <c r="A153" s="536" t="s">
        <v>1330</v>
      </c>
      <c r="B153" s="36" t="s">
        <v>758</v>
      </c>
      <c r="C153" s="36" t="s">
        <v>759</v>
      </c>
      <c r="D153" s="36" t="s">
        <v>760</v>
      </c>
      <c r="E153" s="36" t="s">
        <v>761</v>
      </c>
      <c r="F153" s="36" t="s">
        <v>762</v>
      </c>
      <c r="G153" s="36" t="s">
        <v>763</v>
      </c>
      <c r="H153" s="36" t="s">
        <v>764</v>
      </c>
      <c r="I153" s="36" t="s">
        <v>46</v>
      </c>
      <c r="J153" s="36" t="s">
        <v>765</v>
      </c>
      <c r="K153" s="36" t="s">
        <v>762</v>
      </c>
      <c r="L153" s="36" t="s">
        <v>766</v>
      </c>
    </row>
    <row r="154" spans="1:13" x14ac:dyDescent="0.25">
      <c r="A154" s="537"/>
      <c r="B154" s="36" t="s">
        <v>758</v>
      </c>
      <c r="C154" s="36" t="s">
        <v>759</v>
      </c>
      <c r="D154" s="36" t="s">
        <v>760</v>
      </c>
      <c r="E154" s="36" t="s">
        <v>761</v>
      </c>
      <c r="F154" s="36" t="s">
        <v>762</v>
      </c>
      <c r="G154" s="36" t="s">
        <v>763</v>
      </c>
      <c r="H154" s="36" t="s">
        <v>764</v>
      </c>
      <c r="I154" s="36" t="s">
        <v>46</v>
      </c>
      <c r="J154" s="36" t="s">
        <v>765</v>
      </c>
      <c r="K154" s="36" t="s">
        <v>762</v>
      </c>
      <c r="L154" s="36" t="s">
        <v>766</v>
      </c>
    </row>
    <row r="155" spans="1:13" x14ac:dyDescent="0.25">
      <c r="A155" s="537"/>
      <c r="B155" s="25" t="s">
        <v>652</v>
      </c>
      <c r="C155" s="25"/>
      <c r="D155" s="26">
        <v>44896</v>
      </c>
      <c r="E155" s="25" t="s">
        <v>1200</v>
      </c>
      <c r="F155" s="37">
        <v>2022000370</v>
      </c>
      <c r="G155" s="25" t="s">
        <v>1587</v>
      </c>
      <c r="H155" s="25">
        <v>1085245039</v>
      </c>
      <c r="I155" s="25" t="s">
        <v>1588</v>
      </c>
      <c r="J155" s="25" t="s">
        <v>771</v>
      </c>
      <c r="K155" s="28">
        <v>2022001911</v>
      </c>
      <c r="L155" s="102">
        <v>435000</v>
      </c>
    </row>
    <row r="156" spans="1:13" x14ac:dyDescent="0.25">
      <c r="A156" s="537"/>
      <c r="B156" s="20" t="s">
        <v>652</v>
      </c>
      <c r="C156" s="20"/>
      <c r="D156" s="21">
        <v>44915</v>
      </c>
      <c r="E156" s="20" t="s">
        <v>1200</v>
      </c>
      <c r="F156" s="38">
        <v>2022000392</v>
      </c>
      <c r="G156" s="20" t="s">
        <v>1427</v>
      </c>
      <c r="H156" s="20">
        <v>12966703</v>
      </c>
      <c r="I156" s="20" t="s">
        <v>1589</v>
      </c>
      <c r="J156" s="20" t="s">
        <v>771</v>
      </c>
      <c r="K156" s="23">
        <v>2022002392</v>
      </c>
      <c r="L156" s="103">
        <v>862820</v>
      </c>
    </row>
    <row r="157" spans="1:13" x14ac:dyDescent="0.25">
      <c r="A157" s="537"/>
      <c r="B157" s="546" t="s">
        <v>779</v>
      </c>
      <c r="C157" s="512"/>
      <c r="D157" s="512"/>
      <c r="E157" s="512"/>
      <c r="F157" s="512"/>
      <c r="G157" s="512"/>
      <c r="H157" s="512"/>
      <c r="I157" s="512"/>
      <c r="J157" s="512"/>
      <c r="K157" s="512"/>
      <c r="L157" s="571">
        <f>SUM(L155:L156)</f>
        <v>1297820</v>
      </c>
    </row>
    <row r="158" spans="1:13" ht="3.75" customHeight="1" x14ac:dyDescent="0.25">
      <c r="A158" s="537"/>
      <c r="B158" s="546"/>
      <c r="C158" s="512"/>
      <c r="D158" s="512"/>
      <c r="E158" s="512"/>
      <c r="F158" s="512"/>
      <c r="G158" s="512"/>
      <c r="H158" s="512"/>
      <c r="I158" s="512"/>
      <c r="J158" s="512"/>
      <c r="K158" s="512"/>
      <c r="L158" s="572"/>
    </row>
    <row r="159" spans="1:13" x14ac:dyDescent="0.25">
      <c r="A159" s="537"/>
      <c r="B159" s="568"/>
      <c r="C159" s="516"/>
      <c r="D159" s="516"/>
      <c r="E159" s="516"/>
      <c r="F159" s="516"/>
      <c r="G159" s="516"/>
      <c r="H159" s="516"/>
      <c r="I159" s="516"/>
      <c r="J159" s="516"/>
      <c r="K159" s="30"/>
      <c r="L159" s="104"/>
    </row>
    <row r="160" spans="1:13" x14ac:dyDescent="0.25">
      <c r="A160" s="537"/>
      <c r="B160" s="36" t="s">
        <v>758</v>
      </c>
      <c r="C160" s="36" t="s">
        <v>759</v>
      </c>
      <c r="D160" s="36" t="s">
        <v>760</v>
      </c>
      <c r="E160" s="36" t="s">
        <v>761</v>
      </c>
      <c r="F160" s="36" t="s">
        <v>762</v>
      </c>
      <c r="G160" s="36" t="s">
        <v>763</v>
      </c>
      <c r="H160" s="36" t="s">
        <v>764</v>
      </c>
      <c r="I160" s="36" t="s">
        <v>46</v>
      </c>
      <c r="J160" s="36" t="s">
        <v>765</v>
      </c>
      <c r="K160" s="36" t="s">
        <v>762</v>
      </c>
      <c r="L160" s="36" t="s">
        <v>766</v>
      </c>
    </row>
    <row r="161" spans="1:12" x14ac:dyDescent="0.25">
      <c r="A161" s="537"/>
      <c r="B161" s="25" t="s">
        <v>653</v>
      </c>
      <c r="C161" s="25"/>
      <c r="D161" s="26">
        <v>44855</v>
      </c>
      <c r="E161" s="25" t="s">
        <v>1206</v>
      </c>
      <c r="F161" s="37">
        <v>2022000181</v>
      </c>
      <c r="G161" s="25" t="s">
        <v>1590</v>
      </c>
      <c r="H161" s="25">
        <v>900512646</v>
      </c>
      <c r="I161" s="25" t="s">
        <v>1591</v>
      </c>
      <c r="J161" s="25" t="s">
        <v>771</v>
      </c>
      <c r="K161" s="28">
        <v>2022001532</v>
      </c>
      <c r="L161" s="102">
        <v>180000</v>
      </c>
    </row>
    <row r="162" spans="1:12" x14ac:dyDescent="0.25">
      <c r="A162" s="537"/>
      <c r="B162" s="20" t="s">
        <v>653</v>
      </c>
      <c r="C162" s="20"/>
      <c r="D162" s="21">
        <v>44915</v>
      </c>
      <c r="E162" s="20" t="s">
        <v>1200</v>
      </c>
      <c r="F162" s="38">
        <v>2022000392</v>
      </c>
      <c r="G162" s="20" t="s">
        <v>1427</v>
      </c>
      <c r="H162" s="20">
        <v>12966703</v>
      </c>
      <c r="I162" s="20" t="s">
        <v>1589</v>
      </c>
      <c r="J162" s="20" t="s">
        <v>771</v>
      </c>
      <c r="K162" s="23">
        <v>2022002392</v>
      </c>
      <c r="L162" s="103">
        <v>1958743</v>
      </c>
    </row>
    <row r="163" spans="1:12" x14ac:dyDescent="0.25">
      <c r="A163" s="537"/>
      <c r="B163" s="568"/>
      <c r="C163" s="516"/>
      <c r="D163" s="516"/>
      <c r="E163" s="516"/>
      <c r="F163" s="516"/>
      <c r="G163" s="516"/>
      <c r="H163" s="516"/>
      <c r="I163" s="516"/>
      <c r="J163" s="516"/>
      <c r="K163" s="30" t="s">
        <v>779</v>
      </c>
      <c r="L163" s="205">
        <v>2138743</v>
      </c>
    </row>
    <row r="164" spans="1:12" x14ac:dyDescent="0.25">
      <c r="A164" s="537"/>
      <c r="B164" s="41"/>
      <c r="C164" s="25"/>
      <c r="D164" s="26"/>
      <c r="E164" s="25"/>
      <c r="F164" s="37"/>
      <c r="G164" s="25"/>
      <c r="H164" s="25"/>
      <c r="I164" s="25"/>
      <c r="J164" s="25"/>
      <c r="K164" s="116"/>
      <c r="L164" s="112"/>
    </row>
    <row r="165" spans="1:12" ht="15.75" thickBot="1" x14ac:dyDescent="0.3">
      <c r="A165" s="537"/>
      <c r="B165" s="119"/>
      <c r="C165" s="120"/>
      <c r="D165" s="121"/>
      <c r="E165" s="120"/>
      <c r="F165" s="122"/>
      <c r="G165" s="120"/>
      <c r="H165" s="120"/>
      <c r="I165" s="120"/>
      <c r="J165" s="120" t="s">
        <v>1305</v>
      </c>
      <c r="K165" s="127"/>
      <c r="L165" s="206">
        <f>+L157+L163</f>
        <v>3436563</v>
      </c>
    </row>
    <row r="166" spans="1:12" x14ac:dyDescent="0.25">
      <c r="A166" s="537"/>
      <c r="B166" s="199"/>
      <c r="C166" s="199"/>
      <c r="D166" s="199"/>
      <c r="E166" s="199"/>
      <c r="F166" s="199"/>
      <c r="G166" s="199"/>
      <c r="H166" s="199"/>
      <c r="I166" s="199"/>
      <c r="J166" s="199"/>
      <c r="K166" s="199"/>
      <c r="L166" s="566"/>
    </row>
    <row r="167" spans="1:12" ht="29.25" thickBot="1" x14ac:dyDescent="0.3">
      <c r="A167" s="537"/>
      <c r="B167" s="207" t="s">
        <v>1613</v>
      </c>
      <c r="C167" s="200"/>
      <c r="D167" s="201"/>
      <c r="E167" s="200"/>
      <c r="F167" s="202"/>
      <c r="G167" s="200"/>
      <c r="H167" s="200"/>
      <c r="I167" s="200"/>
      <c r="J167" s="200"/>
      <c r="K167" s="203"/>
      <c r="L167" s="567"/>
    </row>
    <row r="168" spans="1:12" x14ac:dyDescent="0.25">
      <c r="A168" s="585" t="s">
        <v>1331</v>
      </c>
      <c r="B168" s="199"/>
      <c r="C168" s="199"/>
      <c r="D168" s="199"/>
      <c r="E168" s="199"/>
      <c r="F168" s="199"/>
      <c r="G168" s="199"/>
      <c r="H168" s="199"/>
      <c r="I168" s="199"/>
      <c r="J168" s="199"/>
      <c r="K168" s="30"/>
      <c r="L168" s="104"/>
    </row>
    <row r="169" spans="1:12" x14ac:dyDescent="0.25">
      <c r="A169" s="582"/>
      <c r="B169" s="36" t="s">
        <v>758</v>
      </c>
      <c r="C169" s="36" t="s">
        <v>759</v>
      </c>
      <c r="D169" s="36" t="s">
        <v>760</v>
      </c>
      <c r="E169" s="36" t="s">
        <v>761</v>
      </c>
      <c r="F169" s="36" t="s">
        <v>762</v>
      </c>
      <c r="G169" s="36" t="s">
        <v>763</v>
      </c>
      <c r="H169" s="36" t="s">
        <v>764</v>
      </c>
      <c r="I169" s="36" t="s">
        <v>46</v>
      </c>
      <c r="J169" s="36" t="s">
        <v>765</v>
      </c>
      <c r="K169" s="36" t="s">
        <v>762</v>
      </c>
      <c r="L169" s="36" t="s">
        <v>766</v>
      </c>
    </row>
    <row r="170" spans="1:12" x14ac:dyDescent="0.25">
      <c r="A170" s="583"/>
      <c r="B170" s="158" t="s">
        <v>629</v>
      </c>
      <c r="C170" s="158"/>
      <c r="D170" s="159">
        <v>44850</v>
      </c>
      <c r="E170" s="158" t="s">
        <v>768</v>
      </c>
      <c r="F170" s="160">
        <v>2022700104</v>
      </c>
      <c r="G170" s="158" t="s">
        <v>1592</v>
      </c>
      <c r="H170" s="158">
        <v>37084722</v>
      </c>
      <c r="I170" s="158" t="s">
        <v>1593</v>
      </c>
      <c r="J170" s="158" t="s">
        <v>771</v>
      </c>
      <c r="K170" s="161">
        <v>2022001692</v>
      </c>
      <c r="L170" s="162">
        <v>403908</v>
      </c>
    </row>
    <row r="171" spans="1:12" x14ac:dyDescent="0.25">
      <c r="A171" s="583"/>
      <c r="B171" s="163" t="s">
        <v>629</v>
      </c>
      <c r="C171" s="163"/>
      <c r="D171" s="164">
        <v>44887</v>
      </c>
      <c r="E171" s="163" t="s">
        <v>768</v>
      </c>
      <c r="F171" s="165">
        <v>2022700105</v>
      </c>
      <c r="G171" s="163" t="s">
        <v>1061</v>
      </c>
      <c r="H171" s="163">
        <v>12974137</v>
      </c>
      <c r="I171" s="163" t="s">
        <v>1594</v>
      </c>
      <c r="J171" s="163" t="s">
        <v>771</v>
      </c>
      <c r="K171" s="166">
        <v>2022001976</v>
      </c>
      <c r="L171" s="167">
        <v>833696</v>
      </c>
    </row>
    <row r="172" spans="1:12" x14ac:dyDescent="0.25">
      <c r="A172" s="583"/>
      <c r="B172" s="158" t="s">
        <v>629</v>
      </c>
      <c r="C172" s="158"/>
      <c r="D172" s="159">
        <v>44926</v>
      </c>
      <c r="E172" s="158" t="s">
        <v>768</v>
      </c>
      <c r="F172" s="160">
        <v>2022700148</v>
      </c>
      <c r="G172" s="158" t="s">
        <v>1028</v>
      </c>
      <c r="H172" s="158">
        <v>98399287</v>
      </c>
      <c r="I172" s="158" t="s">
        <v>1595</v>
      </c>
      <c r="J172" s="158" t="s">
        <v>771</v>
      </c>
      <c r="K172" s="161">
        <v>2022002564</v>
      </c>
      <c r="L172" s="162">
        <v>794677</v>
      </c>
    </row>
    <row r="173" spans="1:12" x14ac:dyDescent="0.25">
      <c r="A173" s="583"/>
      <c r="B173" s="163" t="s">
        <v>629</v>
      </c>
      <c r="C173" s="163"/>
      <c r="D173" s="164">
        <v>44926</v>
      </c>
      <c r="E173" s="163" t="s">
        <v>768</v>
      </c>
      <c r="F173" s="165">
        <v>2022700149</v>
      </c>
      <c r="G173" s="163" t="s">
        <v>1118</v>
      </c>
      <c r="H173" s="163">
        <v>1086358423</v>
      </c>
      <c r="I173" s="163" t="s">
        <v>1596</v>
      </c>
      <c r="J173" s="163" t="s">
        <v>771</v>
      </c>
      <c r="K173" s="166">
        <v>2022002573</v>
      </c>
      <c r="L173" s="167">
        <v>283948</v>
      </c>
    </row>
    <row r="174" spans="1:12" x14ac:dyDescent="0.25">
      <c r="A174" s="583"/>
      <c r="B174" s="158" t="s">
        <v>629</v>
      </c>
      <c r="C174" s="158"/>
      <c r="D174" s="159">
        <v>44926</v>
      </c>
      <c r="E174" s="158" t="s">
        <v>768</v>
      </c>
      <c r="F174" s="160">
        <v>2022700151</v>
      </c>
      <c r="G174" s="158" t="s">
        <v>1108</v>
      </c>
      <c r="H174" s="158">
        <v>59832769</v>
      </c>
      <c r="I174" s="158" t="s">
        <v>1597</v>
      </c>
      <c r="J174" s="158" t="s">
        <v>771</v>
      </c>
      <c r="K174" s="161">
        <v>2022002594</v>
      </c>
      <c r="L174" s="162">
        <v>279293</v>
      </c>
    </row>
    <row r="175" spans="1:12" x14ac:dyDescent="0.25">
      <c r="A175" s="583"/>
      <c r="B175" s="163" t="s">
        <v>629</v>
      </c>
      <c r="C175" s="163"/>
      <c r="D175" s="164">
        <v>44926</v>
      </c>
      <c r="E175" s="163" t="s">
        <v>768</v>
      </c>
      <c r="F175" s="165">
        <v>2022700152</v>
      </c>
      <c r="G175" s="163" t="s">
        <v>1598</v>
      </c>
      <c r="H175" s="163">
        <v>1085306253</v>
      </c>
      <c r="I175" s="163" t="s">
        <v>1599</v>
      </c>
      <c r="J175" s="163" t="s">
        <v>771</v>
      </c>
      <c r="K175" s="166">
        <v>2022002592</v>
      </c>
      <c r="L175" s="167">
        <v>51431</v>
      </c>
    </row>
    <row r="176" spans="1:12" x14ac:dyDescent="0.25">
      <c r="A176" s="583"/>
      <c r="B176" s="158" t="s">
        <v>629</v>
      </c>
      <c r="C176" s="158"/>
      <c r="D176" s="159">
        <v>44926</v>
      </c>
      <c r="E176" s="158" t="s">
        <v>768</v>
      </c>
      <c r="F176" s="160">
        <v>2022700153</v>
      </c>
      <c r="G176" s="158" t="s">
        <v>1116</v>
      </c>
      <c r="H176" s="158">
        <v>59835788</v>
      </c>
      <c r="I176" s="158" t="s">
        <v>1600</v>
      </c>
      <c r="J176" s="158" t="s">
        <v>771</v>
      </c>
      <c r="K176" s="161">
        <v>2022002587</v>
      </c>
      <c r="L176" s="162">
        <v>279293</v>
      </c>
    </row>
    <row r="177" spans="1:12" x14ac:dyDescent="0.25">
      <c r="A177" s="583"/>
      <c r="B177" s="163" t="s">
        <v>629</v>
      </c>
      <c r="C177" s="163"/>
      <c r="D177" s="164">
        <v>44926</v>
      </c>
      <c r="E177" s="163" t="s">
        <v>768</v>
      </c>
      <c r="F177" s="165">
        <v>2022700154</v>
      </c>
      <c r="G177" s="163" t="s">
        <v>1109</v>
      </c>
      <c r="H177" s="163">
        <v>98395640</v>
      </c>
      <c r="I177" s="163" t="s">
        <v>1600</v>
      </c>
      <c r="J177" s="163" t="s">
        <v>771</v>
      </c>
      <c r="K177" s="166">
        <v>2022002591</v>
      </c>
      <c r="L177" s="167">
        <v>308783</v>
      </c>
    </row>
    <row r="178" spans="1:12" x14ac:dyDescent="0.25">
      <c r="A178" s="583"/>
      <c r="B178" s="158" t="s">
        <v>629</v>
      </c>
      <c r="C178" s="158"/>
      <c r="D178" s="159">
        <v>44926</v>
      </c>
      <c r="E178" s="158" t="s">
        <v>768</v>
      </c>
      <c r="F178" s="160">
        <v>2022700155</v>
      </c>
      <c r="G178" s="158" t="s">
        <v>1107</v>
      </c>
      <c r="H178" s="158">
        <v>1085270565</v>
      </c>
      <c r="I178" s="158" t="s">
        <v>1600</v>
      </c>
      <c r="J178" s="158" t="s">
        <v>771</v>
      </c>
      <c r="K178" s="161">
        <v>2022002590</v>
      </c>
      <c r="L178" s="162">
        <v>279293</v>
      </c>
    </row>
    <row r="179" spans="1:12" x14ac:dyDescent="0.25">
      <c r="A179" s="583"/>
      <c r="B179" s="163" t="s">
        <v>629</v>
      </c>
      <c r="C179" s="163"/>
      <c r="D179" s="164">
        <v>44926</v>
      </c>
      <c r="E179" s="163" t="s">
        <v>768</v>
      </c>
      <c r="F179" s="165">
        <v>2022700156</v>
      </c>
      <c r="G179" s="163" t="s">
        <v>1120</v>
      </c>
      <c r="H179" s="163">
        <v>1085309697</v>
      </c>
      <c r="I179" s="163" t="s">
        <v>1600</v>
      </c>
      <c r="J179" s="163" t="s">
        <v>771</v>
      </c>
      <c r="K179" s="166">
        <v>2022002580</v>
      </c>
      <c r="L179" s="167">
        <v>279293</v>
      </c>
    </row>
    <row r="180" spans="1:12" x14ac:dyDescent="0.25">
      <c r="A180" s="583"/>
      <c r="B180" s="158" t="s">
        <v>629</v>
      </c>
      <c r="C180" s="158"/>
      <c r="D180" s="159">
        <v>44926</v>
      </c>
      <c r="E180" s="158" t="s">
        <v>768</v>
      </c>
      <c r="F180" s="160">
        <v>2022700157</v>
      </c>
      <c r="G180" s="158" t="s">
        <v>1121</v>
      </c>
      <c r="H180" s="158">
        <v>30741765</v>
      </c>
      <c r="I180" s="158" t="s">
        <v>1600</v>
      </c>
      <c r="J180" s="158" t="s">
        <v>771</v>
      </c>
      <c r="K180" s="161">
        <v>2022002582</v>
      </c>
      <c r="L180" s="162">
        <v>279293</v>
      </c>
    </row>
    <row r="181" spans="1:12" x14ac:dyDescent="0.25">
      <c r="A181" s="583"/>
      <c r="B181" s="163" t="s">
        <v>629</v>
      </c>
      <c r="C181" s="163"/>
      <c r="D181" s="164">
        <v>44926</v>
      </c>
      <c r="E181" s="163" t="s">
        <v>768</v>
      </c>
      <c r="F181" s="165">
        <v>2022700158</v>
      </c>
      <c r="G181" s="163" t="s">
        <v>1123</v>
      </c>
      <c r="H181" s="163">
        <v>37084173</v>
      </c>
      <c r="I181" s="163" t="s">
        <v>1600</v>
      </c>
      <c r="J181" s="163" t="s">
        <v>771</v>
      </c>
      <c r="K181" s="166">
        <v>2022002584</v>
      </c>
      <c r="L181" s="167">
        <v>279293</v>
      </c>
    </row>
    <row r="182" spans="1:12" x14ac:dyDescent="0.25">
      <c r="A182" s="583"/>
      <c r="B182" s="158" t="s">
        <v>629</v>
      </c>
      <c r="C182" s="158"/>
      <c r="D182" s="159">
        <v>44926</v>
      </c>
      <c r="E182" s="158" t="s">
        <v>768</v>
      </c>
      <c r="F182" s="160">
        <v>2022700159</v>
      </c>
      <c r="G182" s="158" t="s">
        <v>952</v>
      </c>
      <c r="H182" s="158">
        <v>1085325713</v>
      </c>
      <c r="I182" s="158" t="s">
        <v>1600</v>
      </c>
      <c r="J182" s="158" t="s">
        <v>771</v>
      </c>
      <c r="K182" s="161">
        <v>2022002574</v>
      </c>
      <c r="L182" s="162">
        <v>403113</v>
      </c>
    </row>
    <row r="183" spans="1:12" x14ac:dyDescent="0.25">
      <c r="A183" s="583"/>
      <c r="B183" s="163" t="s">
        <v>629</v>
      </c>
      <c r="C183" s="163"/>
      <c r="D183" s="164">
        <v>44926</v>
      </c>
      <c r="E183" s="163" t="s">
        <v>768</v>
      </c>
      <c r="F183" s="165">
        <v>2022700162</v>
      </c>
      <c r="G183" s="163" t="s">
        <v>1105</v>
      </c>
      <c r="H183" s="163">
        <v>1085294152</v>
      </c>
      <c r="I183" s="163" t="s">
        <v>1600</v>
      </c>
      <c r="J183" s="163" t="s">
        <v>771</v>
      </c>
      <c r="K183" s="166">
        <v>2022002561</v>
      </c>
      <c r="L183" s="167">
        <v>315380</v>
      </c>
    </row>
    <row r="184" spans="1:12" x14ac:dyDescent="0.25">
      <c r="A184" s="583"/>
      <c r="B184" s="158" t="s">
        <v>629</v>
      </c>
      <c r="C184" s="158"/>
      <c r="D184" s="159">
        <v>44926</v>
      </c>
      <c r="E184" s="158" t="s">
        <v>768</v>
      </c>
      <c r="F184" s="160">
        <v>2022700163</v>
      </c>
      <c r="G184" s="158" t="s">
        <v>1074</v>
      </c>
      <c r="H184" s="158">
        <v>1085280624</v>
      </c>
      <c r="I184" s="158" t="s">
        <v>1601</v>
      </c>
      <c r="J184" s="158" t="s">
        <v>771</v>
      </c>
      <c r="K184" s="161">
        <v>2022002572</v>
      </c>
      <c r="L184" s="162">
        <v>142750</v>
      </c>
    </row>
    <row r="185" spans="1:12" x14ac:dyDescent="0.25">
      <c r="A185" s="583"/>
      <c r="B185" s="163" t="s">
        <v>629</v>
      </c>
      <c r="C185" s="163"/>
      <c r="D185" s="164">
        <v>44926</v>
      </c>
      <c r="E185" s="163" t="s">
        <v>768</v>
      </c>
      <c r="F185" s="165">
        <v>2022700165</v>
      </c>
      <c r="G185" s="163" t="s">
        <v>1602</v>
      </c>
      <c r="H185" s="163">
        <v>59832519</v>
      </c>
      <c r="I185" s="163" t="s">
        <v>1603</v>
      </c>
      <c r="J185" s="163" t="s">
        <v>771</v>
      </c>
      <c r="K185" s="166">
        <v>2022002569</v>
      </c>
      <c r="L185" s="167">
        <v>495445</v>
      </c>
    </row>
    <row r="186" spans="1:12" x14ac:dyDescent="0.25">
      <c r="A186" s="583"/>
      <c r="B186" s="158" t="s">
        <v>629</v>
      </c>
      <c r="C186" s="158"/>
      <c r="D186" s="159">
        <v>44926</v>
      </c>
      <c r="E186" s="158" t="s">
        <v>768</v>
      </c>
      <c r="F186" s="160">
        <v>2022700166</v>
      </c>
      <c r="G186" s="158" t="s">
        <v>1094</v>
      </c>
      <c r="H186" s="158">
        <v>1085297761</v>
      </c>
      <c r="I186" s="158" t="s">
        <v>1604</v>
      </c>
      <c r="J186" s="158" t="s">
        <v>771</v>
      </c>
      <c r="K186" s="161">
        <v>2022002568</v>
      </c>
      <c r="L186" s="162">
        <v>570223</v>
      </c>
    </row>
    <row r="187" spans="1:12" x14ac:dyDescent="0.25">
      <c r="A187" s="583"/>
      <c r="B187" s="163" t="s">
        <v>629</v>
      </c>
      <c r="C187" s="163"/>
      <c r="D187" s="164">
        <v>44926</v>
      </c>
      <c r="E187" s="163" t="s">
        <v>768</v>
      </c>
      <c r="F187" s="165">
        <v>2022700167</v>
      </c>
      <c r="G187" s="163" t="s">
        <v>1132</v>
      </c>
      <c r="H187" s="163">
        <v>87063461</v>
      </c>
      <c r="I187" s="163" t="s">
        <v>1605</v>
      </c>
      <c r="J187" s="163" t="s">
        <v>771</v>
      </c>
      <c r="K187" s="166">
        <v>2022002567</v>
      </c>
      <c r="L187" s="167">
        <v>409832</v>
      </c>
    </row>
    <row r="188" spans="1:12" x14ac:dyDescent="0.25">
      <c r="A188" s="583"/>
      <c r="B188" s="158" t="s">
        <v>629</v>
      </c>
      <c r="C188" s="158"/>
      <c r="D188" s="159">
        <v>44926</v>
      </c>
      <c r="E188" s="158" t="s">
        <v>768</v>
      </c>
      <c r="F188" s="160">
        <v>2022700168</v>
      </c>
      <c r="G188" s="158" t="s">
        <v>1129</v>
      </c>
      <c r="H188" s="158">
        <v>1085298437</v>
      </c>
      <c r="I188" s="158" t="s">
        <v>1605</v>
      </c>
      <c r="J188" s="158" t="s">
        <v>771</v>
      </c>
      <c r="K188" s="161">
        <v>2022002566</v>
      </c>
      <c r="L188" s="162">
        <v>283948</v>
      </c>
    </row>
    <row r="189" spans="1:12" x14ac:dyDescent="0.25">
      <c r="A189" s="583"/>
      <c r="B189" s="163" t="s">
        <v>629</v>
      </c>
      <c r="C189" s="163"/>
      <c r="D189" s="164">
        <v>44926</v>
      </c>
      <c r="E189" s="163" t="s">
        <v>768</v>
      </c>
      <c r="F189" s="165">
        <v>2022700169</v>
      </c>
      <c r="G189" s="163" t="s">
        <v>1115</v>
      </c>
      <c r="H189" s="163">
        <v>12754254</v>
      </c>
      <c r="I189" s="163" t="s">
        <v>1606</v>
      </c>
      <c r="J189" s="163" t="s">
        <v>771</v>
      </c>
      <c r="K189" s="166">
        <v>2022002589</v>
      </c>
      <c r="L189" s="167">
        <v>279293</v>
      </c>
    </row>
    <row r="190" spans="1:12" ht="15.75" thickBot="1" x14ac:dyDescent="0.3">
      <c r="A190" s="584"/>
      <c r="B190" s="158" t="s">
        <v>629</v>
      </c>
      <c r="C190" s="158"/>
      <c r="D190" s="159">
        <v>44926</v>
      </c>
      <c r="E190" s="158" t="s">
        <v>768</v>
      </c>
      <c r="F190" s="160">
        <v>2022700170</v>
      </c>
      <c r="G190" s="158" t="s">
        <v>1607</v>
      </c>
      <c r="H190" s="158">
        <v>1085302652</v>
      </c>
      <c r="I190" s="158" t="s">
        <v>1608</v>
      </c>
      <c r="J190" s="158" t="s">
        <v>771</v>
      </c>
      <c r="K190" s="161">
        <v>2022002585</v>
      </c>
      <c r="L190" s="162">
        <v>422212</v>
      </c>
    </row>
    <row r="191" spans="1:12" x14ac:dyDescent="0.25">
      <c r="B191" s="163" t="s">
        <v>629</v>
      </c>
      <c r="C191" s="163"/>
      <c r="D191" s="164">
        <v>44926</v>
      </c>
      <c r="E191" s="163" t="s">
        <v>768</v>
      </c>
      <c r="F191" s="165">
        <v>2022700171</v>
      </c>
      <c r="G191" s="163" t="s">
        <v>1091</v>
      </c>
      <c r="H191" s="163">
        <v>12753169</v>
      </c>
      <c r="I191" s="163" t="s">
        <v>1609</v>
      </c>
      <c r="J191" s="163" t="s">
        <v>771</v>
      </c>
      <c r="K191" s="166">
        <v>2022002575</v>
      </c>
      <c r="L191" s="167">
        <v>630431</v>
      </c>
    </row>
    <row r="192" spans="1:12" x14ac:dyDescent="0.25">
      <c r="B192" s="158" t="s">
        <v>629</v>
      </c>
      <c r="C192" s="158"/>
      <c r="D192" s="159">
        <v>44926</v>
      </c>
      <c r="E192" s="158" t="s">
        <v>768</v>
      </c>
      <c r="F192" s="160">
        <v>2022700174</v>
      </c>
      <c r="G192" s="158" t="s">
        <v>1114</v>
      </c>
      <c r="H192" s="158">
        <v>52960943</v>
      </c>
      <c r="I192" s="158" t="s">
        <v>1605</v>
      </c>
      <c r="J192" s="158" t="s">
        <v>771</v>
      </c>
      <c r="K192" s="161">
        <v>2022002588</v>
      </c>
      <c r="L192" s="162">
        <v>409832</v>
      </c>
    </row>
    <row r="193" spans="2:12" x14ac:dyDescent="0.25">
      <c r="B193" s="163" t="s">
        <v>629</v>
      </c>
      <c r="C193" s="163"/>
      <c r="D193" s="164">
        <v>44926</v>
      </c>
      <c r="E193" s="163" t="s">
        <v>768</v>
      </c>
      <c r="F193" s="165">
        <v>2022700176</v>
      </c>
      <c r="G193" s="163" t="s">
        <v>1610</v>
      </c>
      <c r="H193" s="163">
        <v>1004214918</v>
      </c>
      <c r="I193" s="163" t="s">
        <v>1611</v>
      </c>
      <c r="J193" s="163" t="s">
        <v>771</v>
      </c>
      <c r="K193" s="166">
        <v>2022002576</v>
      </c>
      <c r="L193" s="167">
        <v>279293</v>
      </c>
    </row>
    <row r="194" spans="2:12" x14ac:dyDescent="0.25">
      <c r="B194" s="158" t="s">
        <v>629</v>
      </c>
      <c r="C194" s="158"/>
      <c r="D194" s="159">
        <v>44926</v>
      </c>
      <c r="E194" s="158" t="s">
        <v>768</v>
      </c>
      <c r="F194" s="160">
        <v>2022700177</v>
      </c>
      <c r="G194" s="158" t="s">
        <v>1135</v>
      </c>
      <c r="H194" s="158">
        <v>59821868</v>
      </c>
      <c r="I194" s="158" t="s">
        <v>1612</v>
      </c>
      <c r="J194" s="158" t="s">
        <v>771</v>
      </c>
      <c r="K194" s="161">
        <v>2022002593</v>
      </c>
      <c r="L194" s="162">
        <v>657042</v>
      </c>
    </row>
    <row r="195" spans="2:12" x14ac:dyDescent="0.25">
      <c r="B195" s="163" t="s">
        <v>629</v>
      </c>
      <c r="C195" s="163"/>
      <c r="D195" s="164">
        <v>44926</v>
      </c>
      <c r="E195" s="163" t="s">
        <v>768</v>
      </c>
      <c r="F195" s="165">
        <v>2022700178</v>
      </c>
      <c r="G195" s="163" t="s">
        <v>1061</v>
      </c>
      <c r="H195" s="163">
        <v>12974137</v>
      </c>
      <c r="I195" s="163" t="s">
        <v>1612</v>
      </c>
      <c r="J195" s="163" t="s">
        <v>771</v>
      </c>
      <c r="K195" s="166">
        <v>2022002586</v>
      </c>
      <c r="L195" s="167">
        <v>879327</v>
      </c>
    </row>
    <row r="196" spans="2:12" x14ac:dyDescent="0.25">
      <c r="B196" s="517" t="s">
        <v>1154</v>
      </c>
      <c r="C196" s="517"/>
      <c r="D196" s="517"/>
      <c r="E196" s="517"/>
      <c r="F196" s="517"/>
      <c r="G196" s="517"/>
      <c r="H196" s="517"/>
      <c r="I196" s="517"/>
      <c r="J196" s="517"/>
      <c r="K196" s="517"/>
      <c r="L196" s="573">
        <f>SUM(L170:L195)</f>
        <v>10530322</v>
      </c>
    </row>
    <row r="197" spans="2:12" x14ac:dyDescent="0.25">
      <c r="B197" s="517"/>
      <c r="C197" s="517"/>
      <c r="D197" s="517"/>
      <c r="E197" s="517"/>
      <c r="F197" s="517"/>
      <c r="G197" s="517"/>
      <c r="H197" s="517"/>
      <c r="I197" s="517"/>
      <c r="J197" s="517"/>
      <c r="K197" s="517"/>
      <c r="L197" s="574"/>
    </row>
    <row r="198" spans="2:12" x14ac:dyDescent="0.25">
      <c r="B198" s="192" t="s">
        <v>1633</v>
      </c>
      <c r="C198" s="25"/>
      <c r="D198" s="25"/>
      <c r="E198" s="25"/>
      <c r="F198" s="25"/>
      <c r="G198" s="25"/>
      <c r="H198" s="25"/>
      <c r="I198" s="25"/>
      <c r="J198" s="25"/>
      <c r="K198" s="25"/>
      <c r="L198" s="9"/>
    </row>
    <row r="199" spans="2:12" x14ac:dyDescent="0.25">
      <c r="B199" s="36" t="s">
        <v>758</v>
      </c>
      <c r="C199" s="36" t="s">
        <v>759</v>
      </c>
      <c r="D199" s="36" t="s">
        <v>760</v>
      </c>
      <c r="E199" s="36" t="s">
        <v>761</v>
      </c>
      <c r="F199" s="36" t="s">
        <v>762</v>
      </c>
      <c r="G199" s="36" t="s">
        <v>763</v>
      </c>
      <c r="H199" s="36" t="s">
        <v>764</v>
      </c>
      <c r="I199" s="36" t="s">
        <v>46</v>
      </c>
      <c r="J199" s="36" t="s">
        <v>765</v>
      </c>
      <c r="K199" s="36" t="s">
        <v>762</v>
      </c>
      <c r="L199" s="36" t="s">
        <v>766</v>
      </c>
    </row>
    <row r="200" spans="2:12" x14ac:dyDescent="0.25">
      <c r="B200" s="158" t="s">
        <v>116</v>
      </c>
      <c r="C200" s="158"/>
      <c r="D200" s="159">
        <v>44835</v>
      </c>
      <c r="E200" s="158" t="s">
        <v>768</v>
      </c>
      <c r="F200" s="160">
        <v>2022700103</v>
      </c>
      <c r="G200" s="158" t="s">
        <v>1614</v>
      </c>
      <c r="H200" s="158">
        <v>1030540203</v>
      </c>
      <c r="I200" s="158" t="s">
        <v>1615</v>
      </c>
      <c r="J200" s="158" t="s">
        <v>771</v>
      </c>
      <c r="K200" s="161">
        <v>2022001690</v>
      </c>
      <c r="L200" s="162">
        <v>739184</v>
      </c>
    </row>
    <row r="201" spans="2:12" x14ac:dyDescent="0.25">
      <c r="B201" s="163" t="s">
        <v>116</v>
      </c>
      <c r="C201" s="163"/>
      <c r="D201" s="164">
        <v>44887</v>
      </c>
      <c r="E201" s="163" t="s">
        <v>768</v>
      </c>
      <c r="F201" s="165">
        <v>2022700106</v>
      </c>
      <c r="G201" s="163" t="s">
        <v>1616</v>
      </c>
      <c r="H201" s="163">
        <v>1084226755</v>
      </c>
      <c r="I201" s="163" t="s">
        <v>1617</v>
      </c>
      <c r="J201" s="163" t="s">
        <v>771</v>
      </c>
      <c r="K201" s="166">
        <v>2022001817</v>
      </c>
      <c r="L201" s="167">
        <v>30274</v>
      </c>
    </row>
    <row r="202" spans="2:12" x14ac:dyDescent="0.25">
      <c r="B202" s="158" t="s">
        <v>116</v>
      </c>
      <c r="C202" s="158"/>
      <c r="D202" s="159">
        <v>44926</v>
      </c>
      <c r="E202" s="158" t="s">
        <v>768</v>
      </c>
      <c r="F202" s="160">
        <v>2022700147</v>
      </c>
      <c r="G202" s="158" t="s">
        <v>1444</v>
      </c>
      <c r="H202" s="158">
        <v>36753722</v>
      </c>
      <c r="I202" s="158" t="s">
        <v>1618</v>
      </c>
      <c r="J202" s="158" t="s">
        <v>771</v>
      </c>
      <c r="K202" s="161">
        <v>2022002571</v>
      </c>
      <c r="L202" s="162">
        <v>364991</v>
      </c>
    </row>
    <row r="203" spans="2:12" x14ac:dyDescent="0.25">
      <c r="B203" s="163" t="s">
        <v>116</v>
      </c>
      <c r="C203" s="163"/>
      <c r="D203" s="164">
        <v>44926</v>
      </c>
      <c r="E203" s="163" t="s">
        <v>768</v>
      </c>
      <c r="F203" s="165">
        <v>2022700150</v>
      </c>
      <c r="G203" s="163" t="s">
        <v>1619</v>
      </c>
      <c r="H203" s="163">
        <v>59793458</v>
      </c>
      <c r="I203" s="163" t="s">
        <v>1620</v>
      </c>
      <c r="J203" s="163" t="s">
        <v>771</v>
      </c>
      <c r="K203" s="166">
        <v>2022002563</v>
      </c>
      <c r="L203" s="167">
        <v>1918875</v>
      </c>
    </row>
    <row r="204" spans="2:12" x14ac:dyDescent="0.25">
      <c r="B204" s="158" t="s">
        <v>116</v>
      </c>
      <c r="C204" s="158"/>
      <c r="D204" s="159">
        <v>44926</v>
      </c>
      <c r="E204" s="158" t="s">
        <v>768</v>
      </c>
      <c r="F204" s="160">
        <v>2022700160</v>
      </c>
      <c r="G204" s="158" t="s">
        <v>1125</v>
      </c>
      <c r="H204" s="158">
        <v>59812894</v>
      </c>
      <c r="I204" s="158" t="s">
        <v>1600</v>
      </c>
      <c r="J204" s="158" t="s">
        <v>771</v>
      </c>
      <c r="K204" s="161">
        <v>2022002562</v>
      </c>
      <c r="L204" s="162">
        <v>403113</v>
      </c>
    </row>
    <row r="205" spans="2:12" x14ac:dyDescent="0.25">
      <c r="B205" s="163" t="s">
        <v>116</v>
      </c>
      <c r="C205" s="163"/>
      <c r="D205" s="164">
        <v>44926</v>
      </c>
      <c r="E205" s="163" t="s">
        <v>768</v>
      </c>
      <c r="F205" s="165">
        <v>2022700161</v>
      </c>
      <c r="G205" s="163" t="s">
        <v>1127</v>
      </c>
      <c r="H205" s="163">
        <v>1085264975</v>
      </c>
      <c r="I205" s="163" t="s">
        <v>1621</v>
      </c>
      <c r="J205" s="163" t="s">
        <v>771</v>
      </c>
      <c r="K205" s="166">
        <v>2022002565</v>
      </c>
      <c r="L205" s="167">
        <v>407592</v>
      </c>
    </row>
    <row r="206" spans="2:12" x14ac:dyDescent="0.25">
      <c r="B206" s="158" t="s">
        <v>116</v>
      </c>
      <c r="C206" s="158"/>
      <c r="D206" s="159">
        <v>44926</v>
      </c>
      <c r="E206" s="158" t="s">
        <v>768</v>
      </c>
      <c r="F206" s="160">
        <v>2022700164</v>
      </c>
      <c r="G206" s="158" t="s">
        <v>1077</v>
      </c>
      <c r="H206" s="158">
        <v>87070281</v>
      </c>
      <c r="I206" s="158" t="s">
        <v>1604</v>
      </c>
      <c r="J206" s="158" t="s">
        <v>771</v>
      </c>
      <c r="K206" s="161">
        <v>2022002570</v>
      </c>
      <c r="L206" s="162">
        <v>1390701</v>
      </c>
    </row>
    <row r="207" spans="2:12" x14ac:dyDescent="0.25">
      <c r="B207" s="163" t="s">
        <v>116</v>
      </c>
      <c r="C207" s="163"/>
      <c r="D207" s="164">
        <v>44926</v>
      </c>
      <c r="E207" s="163" t="s">
        <v>768</v>
      </c>
      <c r="F207" s="165">
        <v>2022700172</v>
      </c>
      <c r="G207" s="163" t="s">
        <v>1122</v>
      </c>
      <c r="H207" s="163">
        <v>59313253</v>
      </c>
      <c r="I207" s="163" t="s">
        <v>1622</v>
      </c>
      <c r="J207" s="163" t="s">
        <v>771</v>
      </c>
      <c r="K207" s="166">
        <v>2022002583</v>
      </c>
      <c r="L207" s="167">
        <v>409832</v>
      </c>
    </row>
    <row r="208" spans="2:12" x14ac:dyDescent="0.25">
      <c r="B208" s="158" t="s">
        <v>116</v>
      </c>
      <c r="C208" s="158"/>
      <c r="D208" s="159">
        <v>44926</v>
      </c>
      <c r="E208" s="158" t="s">
        <v>768</v>
      </c>
      <c r="F208" s="160">
        <v>2022700173</v>
      </c>
      <c r="G208" s="158" t="s">
        <v>1623</v>
      </c>
      <c r="H208" s="158">
        <v>1085925452</v>
      </c>
      <c r="I208" s="158" t="s">
        <v>1624</v>
      </c>
      <c r="J208" s="158" t="s">
        <v>771</v>
      </c>
      <c r="K208" s="161">
        <v>2022002581</v>
      </c>
      <c r="L208" s="162">
        <v>242190</v>
      </c>
    </row>
    <row r="209" spans="2:12" x14ac:dyDescent="0.25">
      <c r="B209" s="163" t="s">
        <v>116</v>
      </c>
      <c r="C209" s="163"/>
      <c r="D209" s="164">
        <v>44926</v>
      </c>
      <c r="E209" s="163" t="s">
        <v>768</v>
      </c>
      <c r="F209" s="165">
        <v>2022700175</v>
      </c>
      <c r="G209" s="163" t="s">
        <v>1067</v>
      </c>
      <c r="H209" s="163">
        <v>12969995</v>
      </c>
      <c r="I209" s="163" t="s">
        <v>1625</v>
      </c>
      <c r="J209" s="163" t="s">
        <v>771</v>
      </c>
      <c r="K209" s="166">
        <v>2022002579</v>
      </c>
      <c r="L209" s="167">
        <v>347041</v>
      </c>
    </row>
    <row r="210" spans="2:12" x14ac:dyDescent="0.25">
      <c r="B210" s="158" t="s">
        <v>116</v>
      </c>
      <c r="C210" s="158"/>
      <c r="D210" s="159">
        <v>44926</v>
      </c>
      <c r="E210" s="158" t="s">
        <v>768</v>
      </c>
      <c r="F210" s="160">
        <v>2022700179</v>
      </c>
      <c r="G210" s="158" t="s">
        <v>1138</v>
      </c>
      <c r="H210" s="158">
        <v>30723791</v>
      </c>
      <c r="I210" s="158" t="s">
        <v>1612</v>
      </c>
      <c r="J210" s="158" t="s">
        <v>771</v>
      </c>
      <c r="K210" s="161">
        <v>2022002597</v>
      </c>
      <c r="L210" s="162">
        <v>3330113</v>
      </c>
    </row>
    <row r="211" spans="2:12" x14ac:dyDescent="0.25">
      <c r="B211" s="163" t="s">
        <v>116</v>
      </c>
      <c r="C211" s="163"/>
      <c r="D211" s="164">
        <v>44926</v>
      </c>
      <c r="E211" s="163" t="s">
        <v>768</v>
      </c>
      <c r="F211" s="165">
        <v>2022700180</v>
      </c>
      <c r="G211" s="163" t="s">
        <v>1025</v>
      </c>
      <c r="H211" s="163">
        <v>94507863</v>
      </c>
      <c r="I211" s="163" t="s">
        <v>1612</v>
      </c>
      <c r="J211" s="163" t="s">
        <v>771</v>
      </c>
      <c r="K211" s="166">
        <v>2022002598</v>
      </c>
      <c r="L211" s="167">
        <v>1227222</v>
      </c>
    </row>
    <row r="212" spans="2:12" x14ac:dyDescent="0.25">
      <c r="B212" s="158" t="s">
        <v>116</v>
      </c>
      <c r="C212" s="158"/>
      <c r="D212" s="159">
        <v>44926</v>
      </c>
      <c r="E212" s="158" t="s">
        <v>768</v>
      </c>
      <c r="F212" s="160">
        <v>2022700181</v>
      </c>
      <c r="G212" s="158" t="s">
        <v>1022</v>
      </c>
      <c r="H212" s="158">
        <v>1085248255</v>
      </c>
      <c r="I212" s="158" t="s">
        <v>1626</v>
      </c>
      <c r="J212" s="158" t="s">
        <v>771</v>
      </c>
      <c r="K212" s="161">
        <v>2022002578</v>
      </c>
      <c r="L212" s="162">
        <v>2846927</v>
      </c>
    </row>
    <row r="213" spans="2:12" x14ac:dyDescent="0.25">
      <c r="B213" s="163" t="s">
        <v>116</v>
      </c>
      <c r="C213" s="163"/>
      <c r="D213" s="164">
        <v>44926</v>
      </c>
      <c r="E213" s="163" t="s">
        <v>768</v>
      </c>
      <c r="F213" s="165">
        <v>2022700182</v>
      </c>
      <c r="G213" s="163" t="s">
        <v>1627</v>
      </c>
      <c r="H213" s="163">
        <v>1085296212</v>
      </c>
      <c r="I213" s="163" t="s">
        <v>1628</v>
      </c>
      <c r="J213" s="163" t="s">
        <v>771</v>
      </c>
      <c r="K213" s="166">
        <v>2022002595</v>
      </c>
      <c r="L213" s="167">
        <v>1697027</v>
      </c>
    </row>
    <row r="214" spans="2:12" x14ac:dyDescent="0.25">
      <c r="B214" s="158" t="s">
        <v>116</v>
      </c>
      <c r="C214" s="158"/>
      <c r="D214" s="159">
        <v>44926</v>
      </c>
      <c r="E214" s="158" t="s">
        <v>768</v>
      </c>
      <c r="F214" s="160">
        <v>2022700183</v>
      </c>
      <c r="G214" s="158" t="s">
        <v>1629</v>
      </c>
      <c r="H214" s="158">
        <v>27089847</v>
      </c>
      <c r="I214" s="158" t="s">
        <v>1630</v>
      </c>
      <c r="J214" s="158" t="s">
        <v>771</v>
      </c>
      <c r="K214" s="161">
        <v>2022002596</v>
      </c>
      <c r="L214" s="162">
        <v>281726</v>
      </c>
    </row>
    <row r="215" spans="2:12" x14ac:dyDescent="0.25">
      <c r="B215" s="163" t="s">
        <v>116</v>
      </c>
      <c r="C215" s="163"/>
      <c r="D215" s="164">
        <v>44926</v>
      </c>
      <c r="E215" s="163" t="s">
        <v>768</v>
      </c>
      <c r="F215" s="165">
        <v>2022700184</v>
      </c>
      <c r="G215" s="163" t="s">
        <v>1631</v>
      </c>
      <c r="H215" s="163">
        <v>1085250622</v>
      </c>
      <c r="I215" s="163" t="s">
        <v>1632</v>
      </c>
      <c r="J215" s="163" t="s">
        <v>771</v>
      </c>
      <c r="K215" s="166">
        <v>2022002577</v>
      </c>
      <c r="L215" s="167">
        <v>953623</v>
      </c>
    </row>
    <row r="216" spans="2:12" x14ac:dyDescent="0.25">
      <c r="B216" s="158" t="s">
        <v>116</v>
      </c>
      <c r="C216" s="158"/>
      <c r="D216" s="159">
        <v>44926</v>
      </c>
      <c r="E216" s="158" t="s">
        <v>768</v>
      </c>
      <c r="F216" s="160">
        <v>2022700185</v>
      </c>
      <c r="G216" s="158" t="s">
        <v>1047</v>
      </c>
      <c r="H216" s="158">
        <v>1085297194</v>
      </c>
      <c r="I216" s="158" t="s">
        <v>1632</v>
      </c>
      <c r="J216" s="158" t="s">
        <v>771</v>
      </c>
      <c r="K216" s="161">
        <v>2022002599</v>
      </c>
      <c r="L216" s="162">
        <v>422077</v>
      </c>
    </row>
    <row r="217" spans="2:12" x14ac:dyDescent="0.25">
      <c r="B217" s="512" t="s">
        <v>779</v>
      </c>
      <c r="C217" s="512"/>
      <c r="D217" s="512"/>
      <c r="E217" s="512"/>
      <c r="F217" s="512"/>
      <c r="G217" s="512"/>
      <c r="H217" s="512"/>
      <c r="I217" s="512"/>
      <c r="J217" s="512"/>
      <c r="K217" s="512"/>
      <c r="L217" s="571">
        <f>SUM(L200:L216)</f>
        <v>17012508</v>
      </c>
    </row>
    <row r="218" spans="2:12" x14ac:dyDescent="0.25">
      <c r="B218" s="512"/>
      <c r="C218" s="512"/>
      <c r="D218" s="512"/>
      <c r="E218" s="512"/>
      <c r="F218" s="512"/>
      <c r="G218" s="512"/>
      <c r="H218" s="512"/>
      <c r="I218" s="512"/>
      <c r="J218" s="512"/>
      <c r="K218" s="512"/>
      <c r="L218" s="572"/>
    </row>
    <row r="219" spans="2:12" x14ac:dyDescent="0.25">
      <c r="B219" s="516"/>
      <c r="C219" s="516"/>
      <c r="D219" s="516"/>
      <c r="E219" s="516"/>
      <c r="F219" s="516"/>
      <c r="G219" s="516"/>
      <c r="H219" s="516"/>
      <c r="I219" s="516"/>
      <c r="J219" s="516"/>
      <c r="K219" s="30" t="s">
        <v>1154</v>
      </c>
      <c r="L219" s="208">
        <f>+L196+L217</f>
        <v>27542830</v>
      </c>
    </row>
    <row r="220" spans="2:12" x14ac:dyDescent="0.25">
      <c r="D220">
        <v>11277600</v>
      </c>
    </row>
    <row r="221" spans="2:12" x14ac:dyDescent="0.25">
      <c r="D221">
        <v>30806010</v>
      </c>
    </row>
    <row r="222" spans="2:12" x14ac:dyDescent="0.25">
      <c r="D222">
        <v>1791137</v>
      </c>
    </row>
    <row r="223" spans="2:12" x14ac:dyDescent="0.25">
      <c r="D223">
        <v>32623253</v>
      </c>
    </row>
    <row r="224" spans="2:12" x14ac:dyDescent="0.25">
      <c r="D224">
        <v>89027671</v>
      </c>
    </row>
    <row r="225" spans="4:4" x14ac:dyDescent="0.25">
      <c r="D225">
        <v>3436563</v>
      </c>
    </row>
    <row r="226" spans="4:4" x14ac:dyDescent="0.25">
      <c r="D226">
        <v>27542830</v>
      </c>
    </row>
    <row r="227" spans="4:4" x14ac:dyDescent="0.25">
      <c r="D227">
        <f>SUM(D220:D226)</f>
        <v>196505064</v>
      </c>
    </row>
  </sheetData>
  <mergeCells count="34">
    <mergeCell ref="A168:A190"/>
    <mergeCell ref="L166:L167"/>
    <mergeCell ref="A20:A24"/>
    <mergeCell ref="B18:J18"/>
    <mergeCell ref="B25:K25"/>
    <mergeCell ref="B33:K34"/>
    <mergeCell ref="L33:L34"/>
    <mergeCell ref="A26:A36"/>
    <mergeCell ref="B119:K120"/>
    <mergeCell ref="L119:L120"/>
    <mergeCell ref="B121:J121"/>
    <mergeCell ref="A42:A52"/>
    <mergeCell ref="B38:K39"/>
    <mergeCell ref="L38:L39"/>
    <mergeCell ref="B61:K64"/>
    <mergeCell ref="L61:L64"/>
    <mergeCell ref="A153:A167"/>
    <mergeCell ref="A102:A139"/>
    <mergeCell ref="B157:K158"/>
    <mergeCell ref="L157:L158"/>
    <mergeCell ref="B159:J159"/>
    <mergeCell ref="B163:J163"/>
    <mergeCell ref="A2:A11"/>
    <mergeCell ref="B133:K134"/>
    <mergeCell ref="L133:L134"/>
    <mergeCell ref="B135:J135"/>
    <mergeCell ref="B150:K151"/>
    <mergeCell ref="L150:L151"/>
    <mergeCell ref="A61:A75"/>
    <mergeCell ref="B217:K218"/>
    <mergeCell ref="L217:L218"/>
    <mergeCell ref="B219:J219"/>
    <mergeCell ref="B196:K197"/>
    <mergeCell ref="L196:L19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67"/>
  <sheetViews>
    <sheetView topLeftCell="A10" workbookViewId="0">
      <selection activeCell="B170" sqref="B170"/>
    </sheetView>
  </sheetViews>
  <sheetFormatPr baseColWidth="10" defaultRowHeight="15" x14ac:dyDescent="0.25"/>
  <cols>
    <col min="1" max="1" width="16" customWidth="1"/>
    <col min="2" max="2" width="23" customWidth="1"/>
    <col min="3" max="3" width="14.7109375" customWidth="1"/>
    <col min="5" max="5" width="22.5703125" customWidth="1"/>
    <col min="6" max="6" width="12.7109375" customWidth="1"/>
    <col min="7" max="7" width="43.7109375" customWidth="1"/>
    <col min="9" max="9" width="42.140625" customWidth="1"/>
    <col min="10" max="10" width="22.85546875" customWidth="1"/>
    <col min="11" max="11" width="12.28515625" customWidth="1"/>
    <col min="12" max="12" width="22.28515625" style="50" customWidth="1"/>
  </cols>
  <sheetData>
    <row r="1" spans="1:30" ht="23.25" x14ac:dyDescent="0.35">
      <c r="B1" s="40" t="s">
        <v>1158</v>
      </c>
    </row>
    <row r="2" spans="1:30" ht="23.25" x14ac:dyDescent="0.35">
      <c r="B2" s="40" t="s">
        <v>1691</v>
      </c>
    </row>
    <row r="3" spans="1:30" ht="34.5" customHeight="1" x14ac:dyDescent="0.25">
      <c r="A3" s="609" t="s">
        <v>1155</v>
      </c>
      <c r="B3" s="36" t="s">
        <v>758</v>
      </c>
      <c r="C3" s="36" t="s">
        <v>759</v>
      </c>
      <c r="D3" s="36" t="s">
        <v>760</v>
      </c>
      <c r="E3" s="36" t="s">
        <v>761</v>
      </c>
      <c r="F3" s="36" t="s">
        <v>762</v>
      </c>
      <c r="G3" s="36" t="s">
        <v>763</v>
      </c>
      <c r="H3" s="36" t="s">
        <v>764</v>
      </c>
      <c r="I3" s="36" t="s">
        <v>46</v>
      </c>
      <c r="J3" s="36" t="s">
        <v>765</v>
      </c>
      <c r="K3" s="36" t="s">
        <v>762</v>
      </c>
      <c r="L3" s="36" t="s">
        <v>766</v>
      </c>
    </row>
    <row r="4" spans="1:30" ht="171.75" customHeight="1" x14ac:dyDescent="0.25">
      <c r="A4" s="580"/>
      <c r="B4" s="216" t="s">
        <v>672</v>
      </c>
      <c r="C4" s="216"/>
      <c r="D4" s="217">
        <v>44966</v>
      </c>
      <c r="E4" s="216" t="s">
        <v>768</v>
      </c>
      <c r="F4" s="218">
        <v>2023100138</v>
      </c>
      <c r="G4" s="216" t="s">
        <v>769</v>
      </c>
      <c r="H4" s="216">
        <v>891200200</v>
      </c>
      <c r="I4" s="216" t="s">
        <v>1634</v>
      </c>
      <c r="J4" s="216" t="s">
        <v>771</v>
      </c>
      <c r="K4" s="219">
        <v>2023000005</v>
      </c>
      <c r="L4" s="220">
        <v>4745250</v>
      </c>
    </row>
    <row r="5" spans="1:30" s="172" customFormat="1" ht="59.25" customHeight="1" x14ac:dyDescent="0.25">
      <c r="A5" s="580"/>
      <c r="B5" s="153" t="s">
        <v>672</v>
      </c>
      <c r="C5" s="222"/>
      <c r="D5" s="154">
        <v>44993</v>
      </c>
      <c r="E5" s="153" t="s">
        <v>768</v>
      </c>
      <c r="F5" s="155">
        <v>2023100290</v>
      </c>
      <c r="G5" s="153" t="s">
        <v>769</v>
      </c>
      <c r="H5" s="153">
        <v>891200200</v>
      </c>
      <c r="I5" s="153" t="s">
        <v>1635</v>
      </c>
      <c r="J5" s="153" t="s">
        <v>771</v>
      </c>
      <c r="K5" s="156">
        <v>2023000005</v>
      </c>
      <c r="L5" s="157">
        <v>4026820</v>
      </c>
      <c r="M5"/>
      <c r="N5"/>
      <c r="O5"/>
      <c r="P5"/>
      <c r="Q5"/>
      <c r="R5"/>
      <c r="S5"/>
      <c r="T5"/>
      <c r="U5"/>
      <c r="V5"/>
      <c r="W5"/>
      <c r="X5"/>
      <c r="Y5"/>
      <c r="Z5"/>
      <c r="AA5"/>
      <c r="AB5"/>
      <c r="AC5"/>
      <c r="AD5"/>
    </row>
    <row r="6" spans="1:30" s="172" customFormat="1" ht="134.25" customHeight="1" x14ac:dyDescent="0.25">
      <c r="A6" s="580"/>
      <c r="B6" s="148" t="s">
        <v>672</v>
      </c>
      <c r="C6" s="223"/>
      <c r="D6" s="149">
        <v>45020</v>
      </c>
      <c r="E6" s="148" t="s">
        <v>768</v>
      </c>
      <c r="F6" s="150">
        <v>2023100475</v>
      </c>
      <c r="G6" s="148" t="s">
        <v>769</v>
      </c>
      <c r="H6" s="148">
        <v>891200200</v>
      </c>
      <c r="I6" s="148" t="s">
        <v>1636</v>
      </c>
      <c r="J6" s="148" t="s">
        <v>771</v>
      </c>
      <c r="K6" s="151">
        <v>2023000005</v>
      </c>
      <c r="L6" s="152">
        <v>4767230</v>
      </c>
      <c r="M6"/>
      <c r="N6"/>
      <c r="O6"/>
      <c r="P6"/>
      <c r="Q6"/>
      <c r="R6"/>
      <c r="S6"/>
      <c r="T6"/>
      <c r="U6"/>
      <c r="V6"/>
      <c r="W6"/>
      <c r="X6"/>
      <c r="Y6"/>
      <c r="Z6"/>
      <c r="AA6"/>
      <c r="AB6"/>
      <c r="AC6"/>
      <c r="AD6"/>
    </row>
    <row r="7" spans="1:30" ht="48" customHeight="1" x14ac:dyDescent="0.25">
      <c r="A7" s="580"/>
      <c r="B7" s="211" t="s">
        <v>1305</v>
      </c>
      <c r="C7" s="223"/>
      <c r="D7" s="149"/>
      <c r="E7" s="148"/>
      <c r="F7" s="150"/>
      <c r="G7" s="148"/>
      <c r="H7" s="148"/>
      <c r="I7" s="148" t="s">
        <v>1154</v>
      </c>
      <c r="J7" s="148"/>
      <c r="K7" s="151"/>
      <c r="L7" s="214">
        <f>SUM(L4+L5+L6)</f>
        <v>13539300</v>
      </c>
    </row>
    <row r="8" spans="1:30" ht="48" customHeight="1" x14ac:dyDescent="0.25">
      <c r="A8" s="580"/>
      <c r="B8" s="192" t="s">
        <v>1690</v>
      </c>
      <c r="C8" s="25"/>
      <c r="D8" s="26"/>
      <c r="E8" s="25"/>
      <c r="F8" s="37"/>
      <c r="G8" s="25"/>
      <c r="H8" s="25"/>
      <c r="I8" s="25"/>
      <c r="J8" s="25"/>
      <c r="K8" s="28"/>
      <c r="L8" s="104"/>
    </row>
    <row r="9" spans="1:30" ht="45" customHeight="1" x14ac:dyDescent="0.25">
      <c r="A9" s="580"/>
      <c r="B9" s="36" t="s">
        <v>758</v>
      </c>
      <c r="C9" s="36" t="s">
        <v>759</v>
      </c>
      <c r="D9" s="36" t="s">
        <v>760</v>
      </c>
      <c r="E9" s="36" t="s">
        <v>761</v>
      </c>
      <c r="F9" s="36" t="s">
        <v>762</v>
      </c>
      <c r="G9" s="36" t="s">
        <v>763</v>
      </c>
      <c r="H9" s="36" t="s">
        <v>764</v>
      </c>
      <c r="I9" s="36" t="s">
        <v>46</v>
      </c>
      <c r="J9" s="36" t="s">
        <v>765</v>
      </c>
      <c r="K9" s="36" t="s">
        <v>762</v>
      </c>
      <c r="L9" s="36" t="s">
        <v>766</v>
      </c>
    </row>
    <row r="10" spans="1:30" ht="111.75" customHeight="1" x14ac:dyDescent="0.25">
      <c r="A10" s="580"/>
      <c r="B10" s="158" t="s">
        <v>673</v>
      </c>
      <c r="C10" s="158"/>
      <c r="D10" s="159">
        <v>44959</v>
      </c>
      <c r="E10" s="158" t="s">
        <v>768</v>
      </c>
      <c r="F10" s="160">
        <v>2023590031</v>
      </c>
      <c r="G10" s="158" t="s">
        <v>769</v>
      </c>
      <c r="H10" s="158">
        <v>891200200</v>
      </c>
      <c r="I10" s="158" t="s">
        <v>1637</v>
      </c>
      <c r="J10" s="158" t="s">
        <v>771</v>
      </c>
      <c r="K10" s="161">
        <v>2023000005</v>
      </c>
      <c r="L10" s="162">
        <v>3577210</v>
      </c>
    </row>
    <row r="11" spans="1:30" ht="77.25" customHeight="1" x14ac:dyDescent="0.25">
      <c r="A11" s="580"/>
      <c r="B11" s="221"/>
      <c r="C11" s="158"/>
      <c r="D11" s="159"/>
      <c r="E11" s="158"/>
      <c r="F11" s="160"/>
      <c r="G11" s="158"/>
      <c r="H11" s="158"/>
      <c r="I11" s="158" t="s">
        <v>1638</v>
      </c>
      <c r="J11" s="158"/>
      <c r="K11" s="161"/>
      <c r="L11" s="162">
        <v>2995120</v>
      </c>
    </row>
    <row r="12" spans="1:30" ht="90.75" customHeight="1" x14ac:dyDescent="0.25">
      <c r="A12" s="610"/>
      <c r="B12" s="221"/>
      <c r="C12" s="158"/>
      <c r="D12" s="159"/>
      <c r="E12" s="158"/>
      <c r="F12" s="160"/>
      <c r="G12" s="158"/>
      <c r="H12" s="158"/>
      <c r="I12" s="158" t="s">
        <v>1639</v>
      </c>
      <c r="J12" s="158"/>
      <c r="K12" s="161"/>
      <c r="L12" s="162">
        <v>3528350</v>
      </c>
    </row>
    <row r="13" spans="1:30" ht="40.5" customHeight="1" x14ac:dyDescent="0.25">
      <c r="A13" s="215"/>
      <c r="B13" s="515"/>
      <c r="C13" s="515"/>
      <c r="D13" s="515"/>
      <c r="E13" s="515"/>
      <c r="F13" s="515"/>
      <c r="G13" s="515"/>
      <c r="H13" s="515"/>
      <c r="I13" s="515"/>
      <c r="J13" s="515"/>
      <c r="K13" s="168" t="s">
        <v>779</v>
      </c>
      <c r="L13" s="179">
        <f>SUM(L10:L12)</f>
        <v>10100680</v>
      </c>
    </row>
    <row r="14" spans="1:30" ht="40.5" customHeight="1" x14ac:dyDescent="0.25">
      <c r="A14" s="215"/>
      <c r="B14" s="225"/>
      <c r="C14" s="72"/>
      <c r="D14" s="72"/>
      <c r="E14" s="72"/>
      <c r="F14" s="72"/>
      <c r="G14" s="72"/>
      <c r="H14" s="72"/>
      <c r="I14" s="72"/>
      <c r="J14" s="226"/>
      <c r="K14" s="168" t="s">
        <v>1154</v>
      </c>
      <c r="L14" s="180">
        <f>+L7+L13</f>
        <v>23639980</v>
      </c>
    </row>
    <row r="15" spans="1:30" ht="29.25" customHeight="1" x14ac:dyDescent="0.25">
      <c r="A15" s="215"/>
      <c r="B15" s="614" t="s">
        <v>1692</v>
      </c>
      <c r="C15" s="549"/>
      <c r="D15" s="549"/>
      <c r="E15" s="549"/>
      <c r="F15" s="549"/>
      <c r="G15" s="549"/>
      <c r="H15" s="549"/>
      <c r="I15" s="549"/>
      <c r="J15" s="615"/>
      <c r="K15" s="168"/>
      <c r="L15" s="179"/>
    </row>
    <row r="16" spans="1:30" ht="45" customHeight="1" x14ac:dyDescent="0.25">
      <c r="A16" s="575" t="s">
        <v>1159</v>
      </c>
      <c r="B16" s="176" t="s">
        <v>758</v>
      </c>
      <c r="C16" s="176" t="s">
        <v>759</v>
      </c>
      <c r="D16" s="176" t="s">
        <v>760</v>
      </c>
      <c r="E16" s="176" t="s">
        <v>761</v>
      </c>
      <c r="F16" s="176" t="s">
        <v>762</v>
      </c>
      <c r="G16" s="176" t="s">
        <v>763</v>
      </c>
      <c r="H16" s="176" t="s">
        <v>764</v>
      </c>
      <c r="I16" s="176" t="s">
        <v>46</v>
      </c>
      <c r="J16" s="176" t="s">
        <v>765</v>
      </c>
      <c r="K16" s="176" t="s">
        <v>762</v>
      </c>
      <c r="L16" s="176" t="s">
        <v>766</v>
      </c>
    </row>
    <row r="17" spans="1:12" ht="99" customHeight="1" x14ac:dyDescent="0.25">
      <c r="A17" s="575"/>
      <c r="B17" s="148" t="s">
        <v>670</v>
      </c>
      <c r="C17" s="148"/>
      <c r="D17" s="149">
        <v>44964</v>
      </c>
      <c r="E17" s="148" t="s">
        <v>768</v>
      </c>
      <c r="F17" s="150">
        <v>2023100133</v>
      </c>
      <c r="G17" s="148" t="s">
        <v>804</v>
      </c>
      <c r="H17" s="148">
        <v>891200686</v>
      </c>
      <c r="I17" s="148" t="s">
        <v>1640</v>
      </c>
      <c r="J17" s="148" t="s">
        <v>771</v>
      </c>
      <c r="K17" s="151">
        <v>2023000004</v>
      </c>
      <c r="L17" s="152">
        <v>1983040</v>
      </c>
    </row>
    <row r="18" spans="1:12" ht="90.75" customHeight="1" x14ac:dyDescent="0.25">
      <c r="A18" s="575"/>
      <c r="B18" s="153" t="s">
        <v>670</v>
      </c>
      <c r="C18" s="153"/>
      <c r="D18" s="154">
        <v>44994</v>
      </c>
      <c r="E18" s="153" t="s">
        <v>768</v>
      </c>
      <c r="F18" s="155">
        <v>2023100291</v>
      </c>
      <c r="G18" s="153" t="s">
        <v>804</v>
      </c>
      <c r="H18" s="153">
        <v>891200686</v>
      </c>
      <c r="I18" s="153" t="s">
        <v>1641</v>
      </c>
      <c r="J18" s="153" t="s">
        <v>771</v>
      </c>
      <c r="K18" s="156">
        <v>2023000004</v>
      </c>
      <c r="L18" s="157">
        <v>1482000</v>
      </c>
    </row>
    <row r="19" spans="1:12" ht="120" customHeight="1" thickBot="1" x14ac:dyDescent="0.3">
      <c r="A19" s="575"/>
      <c r="B19" s="148" t="s">
        <v>670</v>
      </c>
      <c r="C19" s="148"/>
      <c r="D19" s="149">
        <v>45027</v>
      </c>
      <c r="E19" s="148" t="s">
        <v>768</v>
      </c>
      <c r="F19" s="150">
        <v>2023100494</v>
      </c>
      <c r="G19" s="148" t="s">
        <v>804</v>
      </c>
      <c r="H19" s="148">
        <v>891200686</v>
      </c>
      <c r="I19" s="148" t="s">
        <v>1642</v>
      </c>
      <c r="J19" s="148" t="s">
        <v>771</v>
      </c>
      <c r="K19" s="151">
        <v>2023000004</v>
      </c>
      <c r="L19" s="152">
        <v>2145350</v>
      </c>
    </row>
    <row r="20" spans="1:12" ht="31.5" customHeight="1" x14ac:dyDescent="0.25">
      <c r="A20" s="613" t="s">
        <v>1481</v>
      </c>
      <c r="B20" s="158"/>
      <c r="C20" s="158"/>
      <c r="D20" s="158"/>
      <c r="E20" s="158"/>
      <c r="F20" s="158"/>
      <c r="G20" s="158"/>
      <c r="H20" s="158"/>
      <c r="I20" s="158"/>
      <c r="J20" s="158"/>
      <c r="K20" s="221" t="s">
        <v>1154</v>
      </c>
      <c r="L20" s="212">
        <f>SUM(L17:L19)</f>
        <v>5610390</v>
      </c>
    </row>
    <row r="21" spans="1:12" ht="74.25" customHeight="1" x14ac:dyDescent="0.25">
      <c r="A21" s="580"/>
      <c r="B21" s="611" t="s">
        <v>1693</v>
      </c>
      <c r="C21" s="612"/>
      <c r="D21" s="612"/>
      <c r="E21" s="612"/>
      <c r="F21" s="612"/>
      <c r="G21" s="612"/>
      <c r="H21" s="612"/>
      <c r="I21" s="612"/>
      <c r="J21" s="612"/>
      <c r="K21" s="612"/>
      <c r="L21" s="612"/>
    </row>
    <row r="22" spans="1:12" x14ac:dyDescent="0.25">
      <c r="A22" s="580"/>
      <c r="B22" s="36" t="s">
        <v>758</v>
      </c>
      <c r="C22" s="36" t="s">
        <v>759</v>
      </c>
      <c r="D22" s="36" t="s">
        <v>760</v>
      </c>
      <c r="E22" s="36" t="s">
        <v>761</v>
      </c>
      <c r="F22" s="36" t="s">
        <v>762</v>
      </c>
      <c r="G22" s="36" t="s">
        <v>763</v>
      </c>
      <c r="H22" s="36" t="s">
        <v>764</v>
      </c>
      <c r="I22" s="36" t="s">
        <v>46</v>
      </c>
      <c r="J22" s="36" t="s">
        <v>765</v>
      </c>
      <c r="K22" s="36" t="s">
        <v>762</v>
      </c>
      <c r="L22" s="36" t="s">
        <v>766</v>
      </c>
    </row>
    <row r="23" spans="1:12" ht="105" x14ac:dyDescent="0.25">
      <c r="A23" s="580"/>
      <c r="B23" s="148" t="s">
        <v>740</v>
      </c>
      <c r="C23" s="148"/>
      <c r="D23" s="149">
        <v>44939</v>
      </c>
      <c r="E23" s="148" t="s">
        <v>768</v>
      </c>
      <c r="F23" s="150">
        <v>2023100031</v>
      </c>
      <c r="G23" s="148" t="s">
        <v>845</v>
      </c>
      <c r="H23" s="148">
        <v>830122566</v>
      </c>
      <c r="I23" s="148" t="s">
        <v>1643</v>
      </c>
      <c r="J23" s="148" t="s">
        <v>771</v>
      </c>
      <c r="K23" s="151">
        <v>2023000008</v>
      </c>
      <c r="L23" s="152">
        <v>24964.99</v>
      </c>
    </row>
    <row r="24" spans="1:12" ht="105" customHeight="1" x14ac:dyDescent="0.25">
      <c r="A24" s="580"/>
      <c r="B24" s="153" t="s">
        <v>740</v>
      </c>
      <c r="C24" s="153"/>
      <c r="D24" s="154">
        <v>44959</v>
      </c>
      <c r="E24" s="153" t="s">
        <v>768</v>
      </c>
      <c r="F24" s="155">
        <v>2023100126</v>
      </c>
      <c r="G24" s="153" t="s">
        <v>1180</v>
      </c>
      <c r="H24" s="153">
        <v>800153993</v>
      </c>
      <c r="I24" s="153" t="s">
        <v>1644</v>
      </c>
      <c r="J24" s="153" t="s">
        <v>771</v>
      </c>
      <c r="K24" s="156">
        <v>2023000009</v>
      </c>
      <c r="L24" s="157">
        <v>240340</v>
      </c>
    </row>
    <row r="25" spans="1:12" ht="121.5" customHeight="1" x14ac:dyDescent="0.25">
      <c r="A25" s="580"/>
      <c r="B25" s="148" t="s">
        <v>740</v>
      </c>
      <c r="C25" s="148"/>
      <c r="D25" s="149">
        <v>44970</v>
      </c>
      <c r="E25" s="148" t="s">
        <v>768</v>
      </c>
      <c r="F25" s="150">
        <v>2023100153</v>
      </c>
      <c r="G25" s="148" t="s">
        <v>845</v>
      </c>
      <c r="H25" s="148">
        <v>830122566</v>
      </c>
      <c r="I25" s="148" t="s">
        <v>1645</v>
      </c>
      <c r="J25" s="148" t="s">
        <v>771</v>
      </c>
      <c r="K25" s="151">
        <v>2023000008</v>
      </c>
      <c r="L25" s="152">
        <v>24965</v>
      </c>
    </row>
    <row r="26" spans="1:12" ht="90" x14ac:dyDescent="0.25">
      <c r="A26" s="580"/>
      <c r="B26" s="153" t="s">
        <v>740</v>
      </c>
      <c r="C26" s="153"/>
      <c r="D26" s="154">
        <v>44974</v>
      </c>
      <c r="E26" s="153" t="s">
        <v>768</v>
      </c>
      <c r="F26" s="155">
        <v>2023100167</v>
      </c>
      <c r="G26" s="153" t="s">
        <v>893</v>
      </c>
      <c r="H26" s="153">
        <v>901028579</v>
      </c>
      <c r="I26" s="153" t="s">
        <v>1646</v>
      </c>
      <c r="J26" s="153" t="s">
        <v>771</v>
      </c>
      <c r="K26" s="156">
        <v>2023000007</v>
      </c>
      <c r="L26" s="157">
        <v>756302</v>
      </c>
    </row>
    <row r="27" spans="1:12" ht="105" x14ac:dyDescent="0.25">
      <c r="A27" s="580"/>
      <c r="B27" s="148" t="s">
        <v>740</v>
      </c>
      <c r="C27" s="148"/>
      <c r="D27" s="149">
        <v>44984</v>
      </c>
      <c r="E27" s="148" t="s">
        <v>768</v>
      </c>
      <c r="F27" s="150">
        <v>2023100247</v>
      </c>
      <c r="G27" s="148" t="s">
        <v>893</v>
      </c>
      <c r="H27" s="148">
        <v>901028579</v>
      </c>
      <c r="I27" s="148" t="s">
        <v>1647</v>
      </c>
      <c r="J27" s="148" t="s">
        <v>771</v>
      </c>
      <c r="K27" s="151">
        <v>2023000007</v>
      </c>
      <c r="L27" s="152">
        <v>756302</v>
      </c>
    </row>
    <row r="28" spans="1:12" ht="135" x14ac:dyDescent="0.25">
      <c r="A28" s="580"/>
      <c r="B28" s="153" t="s">
        <v>740</v>
      </c>
      <c r="C28" s="153"/>
      <c r="D28" s="154">
        <v>44988</v>
      </c>
      <c r="E28" s="153" t="s">
        <v>768</v>
      </c>
      <c r="F28" s="155">
        <v>2023100278</v>
      </c>
      <c r="G28" s="153" t="s">
        <v>1180</v>
      </c>
      <c r="H28" s="153">
        <v>800153993</v>
      </c>
      <c r="I28" s="153" t="s">
        <v>1648</v>
      </c>
      <c r="J28" s="153" t="s">
        <v>771</v>
      </c>
      <c r="K28" s="156">
        <v>2023000009</v>
      </c>
      <c r="L28" s="157">
        <v>112721</v>
      </c>
    </row>
    <row r="29" spans="1:12" ht="105" x14ac:dyDescent="0.25">
      <c r="A29" s="580"/>
      <c r="B29" s="148" t="s">
        <v>740</v>
      </c>
      <c r="C29" s="148"/>
      <c r="D29" s="149">
        <v>45008</v>
      </c>
      <c r="E29" s="148" t="s">
        <v>768</v>
      </c>
      <c r="F29" s="150">
        <v>2023100335</v>
      </c>
      <c r="G29" s="148" t="s">
        <v>893</v>
      </c>
      <c r="H29" s="148">
        <v>901028579</v>
      </c>
      <c r="I29" s="148" t="s">
        <v>1649</v>
      </c>
      <c r="J29" s="148" t="s">
        <v>771</v>
      </c>
      <c r="K29" s="151">
        <v>2023000007</v>
      </c>
      <c r="L29" s="152">
        <v>756302</v>
      </c>
    </row>
    <row r="30" spans="1:12" ht="108" customHeight="1" x14ac:dyDescent="0.25">
      <c r="A30" s="580"/>
      <c r="B30" s="153" t="s">
        <v>740</v>
      </c>
      <c r="C30" s="153"/>
      <c r="D30" s="154">
        <v>45008</v>
      </c>
      <c r="E30" s="153" t="s">
        <v>768</v>
      </c>
      <c r="F30" s="155">
        <v>2023100343</v>
      </c>
      <c r="G30" s="153" t="s">
        <v>845</v>
      </c>
      <c r="H30" s="153">
        <v>830122566</v>
      </c>
      <c r="I30" s="153" t="s">
        <v>1650</v>
      </c>
      <c r="J30" s="153" t="s">
        <v>771</v>
      </c>
      <c r="K30" s="156">
        <v>2023000008</v>
      </c>
      <c r="L30" s="157">
        <v>24970</v>
      </c>
    </row>
    <row r="31" spans="1:12" ht="117" customHeight="1" x14ac:dyDescent="0.25">
      <c r="A31" s="580"/>
      <c r="B31" s="148" t="s">
        <v>740</v>
      </c>
      <c r="C31" s="148"/>
      <c r="D31" s="149">
        <v>45018</v>
      </c>
      <c r="E31" s="148" t="s">
        <v>768</v>
      </c>
      <c r="F31" s="150">
        <v>2023100470</v>
      </c>
      <c r="G31" s="148" t="s">
        <v>1180</v>
      </c>
      <c r="H31" s="148">
        <v>800153993</v>
      </c>
      <c r="I31" s="148" t="s">
        <v>1651</v>
      </c>
      <c r="J31" s="148" t="s">
        <v>771</v>
      </c>
      <c r="K31" s="151">
        <v>2023000009</v>
      </c>
      <c r="L31" s="152">
        <v>95468</v>
      </c>
    </row>
    <row r="32" spans="1:12" ht="46.5" customHeight="1" x14ac:dyDescent="0.25">
      <c r="A32" s="580"/>
      <c r="B32" s="148" t="s">
        <v>740</v>
      </c>
      <c r="C32" s="148"/>
      <c r="D32" s="149"/>
      <c r="E32" s="148"/>
      <c r="F32" s="150"/>
      <c r="G32" s="148"/>
      <c r="H32" s="148"/>
      <c r="I32" s="148" t="s">
        <v>1652</v>
      </c>
      <c r="J32" s="148"/>
      <c r="K32" s="151"/>
      <c r="L32" s="152">
        <v>199820</v>
      </c>
    </row>
    <row r="33" spans="1:12" x14ac:dyDescent="0.25">
      <c r="A33" s="580"/>
      <c r="B33" s="568"/>
      <c r="C33" s="516"/>
      <c r="D33" s="516"/>
      <c r="E33" s="516"/>
      <c r="F33" s="516"/>
      <c r="G33" s="516"/>
      <c r="H33" s="516"/>
      <c r="I33" s="516"/>
      <c r="J33" s="516"/>
      <c r="K33" s="30" t="s">
        <v>779</v>
      </c>
      <c r="L33" s="104">
        <f>SUM(L23:L32)</f>
        <v>2992154.99</v>
      </c>
    </row>
    <row r="34" spans="1:12" ht="24.75" customHeight="1" x14ac:dyDescent="0.25">
      <c r="A34" s="580"/>
      <c r="B34" s="611" t="s">
        <v>1694</v>
      </c>
      <c r="C34" s="612"/>
      <c r="D34" s="612"/>
      <c r="E34" s="612"/>
      <c r="F34" s="612"/>
      <c r="G34" s="612"/>
      <c r="H34" s="612"/>
      <c r="I34" s="612"/>
      <c r="J34" s="612"/>
      <c r="K34" s="612"/>
      <c r="L34" s="612"/>
    </row>
    <row r="35" spans="1:12" ht="31.5" customHeight="1" x14ac:dyDescent="0.25">
      <c r="A35" s="580"/>
      <c r="B35" s="36" t="s">
        <v>758</v>
      </c>
      <c r="C35" s="36" t="s">
        <v>759</v>
      </c>
      <c r="D35" s="36" t="s">
        <v>760</v>
      </c>
      <c r="E35" s="36" t="s">
        <v>761</v>
      </c>
      <c r="F35" s="36" t="s">
        <v>762</v>
      </c>
      <c r="G35" s="36" t="s">
        <v>763</v>
      </c>
      <c r="H35" s="36" t="s">
        <v>764</v>
      </c>
      <c r="I35" s="36" t="s">
        <v>46</v>
      </c>
      <c r="J35" s="36" t="s">
        <v>765</v>
      </c>
      <c r="K35" s="36" t="s">
        <v>762</v>
      </c>
      <c r="L35" s="36" t="s">
        <v>766</v>
      </c>
    </row>
    <row r="36" spans="1:12" ht="75" x14ac:dyDescent="0.25">
      <c r="A36" s="580"/>
      <c r="B36" s="148" t="s">
        <v>741</v>
      </c>
      <c r="C36" s="148"/>
      <c r="D36" s="149">
        <v>44946</v>
      </c>
      <c r="E36" s="148" t="s">
        <v>768</v>
      </c>
      <c r="F36" s="150">
        <v>2023590004</v>
      </c>
      <c r="G36" s="148" t="s">
        <v>893</v>
      </c>
      <c r="H36" s="148">
        <v>901028579</v>
      </c>
      <c r="I36" s="148" t="s">
        <v>1653</v>
      </c>
      <c r="J36" s="148" t="s">
        <v>771</v>
      </c>
      <c r="K36" s="151">
        <v>2023000007</v>
      </c>
      <c r="L36" s="152">
        <v>168067</v>
      </c>
    </row>
    <row r="37" spans="1:12" ht="75" x14ac:dyDescent="0.25">
      <c r="A37" s="580"/>
      <c r="B37" s="153" t="s">
        <v>741</v>
      </c>
      <c r="C37" s="153"/>
      <c r="D37" s="154">
        <v>44980</v>
      </c>
      <c r="E37" s="153" t="s">
        <v>768</v>
      </c>
      <c r="F37" s="155">
        <v>2023590041</v>
      </c>
      <c r="G37" s="153" t="s">
        <v>893</v>
      </c>
      <c r="H37" s="153">
        <v>901028579</v>
      </c>
      <c r="I37" s="153" t="s">
        <v>1654</v>
      </c>
      <c r="J37" s="153" t="s">
        <v>771</v>
      </c>
      <c r="K37" s="156">
        <v>2023000007</v>
      </c>
      <c r="L37" s="157">
        <v>168067</v>
      </c>
    </row>
    <row r="38" spans="1:12" ht="75" x14ac:dyDescent="0.25">
      <c r="A38" s="580"/>
      <c r="B38" s="148" t="s">
        <v>741</v>
      </c>
      <c r="C38" s="148"/>
      <c r="D38" s="149">
        <v>45008</v>
      </c>
      <c r="E38" s="148" t="s">
        <v>768</v>
      </c>
      <c r="F38" s="150">
        <v>2023590074</v>
      </c>
      <c r="G38" s="148" t="s">
        <v>893</v>
      </c>
      <c r="H38" s="148">
        <v>901028579</v>
      </c>
      <c r="I38" s="148" t="s">
        <v>1655</v>
      </c>
      <c r="J38" s="148" t="s">
        <v>771</v>
      </c>
      <c r="K38" s="151">
        <v>2023000007</v>
      </c>
      <c r="L38" s="152">
        <v>168067</v>
      </c>
    </row>
    <row r="39" spans="1:12" x14ac:dyDescent="0.25">
      <c r="A39" s="213"/>
      <c r="B39" s="25"/>
      <c r="C39" s="25"/>
      <c r="D39" s="26"/>
      <c r="E39" s="25"/>
      <c r="F39" s="37"/>
      <c r="G39" s="25"/>
      <c r="H39" s="25"/>
      <c r="I39" s="25"/>
      <c r="J39" s="25"/>
      <c r="K39" s="28" t="s">
        <v>779</v>
      </c>
      <c r="L39" s="104">
        <f>SUM(L36:L38)</f>
        <v>504201</v>
      </c>
    </row>
    <row r="40" spans="1:12" ht="15.75" thickBot="1" x14ac:dyDescent="0.3">
      <c r="A40" s="227"/>
      <c r="B40" s="551" t="s">
        <v>1695</v>
      </c>
      <c r="C40" s="551"/>
      <c r="D40" s="551"/>
      <c r="E40" s="551"/>
      <c r="F40" s="551"/>
      <c r="G40" s="551"/>
      <c r="H40" s="551"/>
      <c r="I40" s="551"/>
      <c r="J40" s="551"/>
      <c r="K40" s="551"/>
      <c r="L40" s="551"/>
    </row>
    <row r="41" spans="1:12" ht="15" customHeight="1" x14ac:dyDescent="0.25">
      <c r="A41" s="616" t="s">
        <v>1656</v>
      </c>
      <c r="B41" s="196" t="s">
        <v>758</v>
      </c>
      <c r="C41" s="174" t="s">
        <v>759</v>
      </c>
      <c r="D41" s="174" t="s">
        <v>760</v>
      </c>
      <c r="E41" s="174" t="s">
        <v>761</v>
      </c>
      <c r="F41" s="174" t="s">
        <v>762</v>
      </c>
      <c r="G41" s="174" t="s">
        <v>763</v>
      </c>
      <c r="H41" s="174" t="s">
        <v>764</v>
      </c>
      <c r="I41" s="174" t="s">
        <v>46</v>
      </c>
      <c r="J41" s="174" t="s">
        <v>765</v>
      </c>
      <c r="K41" s="174" t="s">
        <v>762</v>
      </c>
      <c r="L41" s="174" t="s">
        <v>766</v>
      </c>
    </row>
    <row r="42" spans="1:12" ht="59.25" customHeight="1" x14ac:dyDescent="0.25">
      <c r="A42" s="617"/>
      <c r="B42" s="229" t="s">
        <v>739</v>
      </c>
      <c r="C42" s="148"/>
      <c r="D42" s="149">
        <v>44928</v>
      </c>
      <c r="E42" s="148" t="s">
        <v>768</v>
      </c>
      <c r="F42" s="150">
        <v>2023590001</v>
      </c>
      <c r="G42" s="148" t="s">
        <v>1180</v>
      </c>
      <c r="H42" s="148">
        <v>800153993</v>
      </c>
      <c r="I42" s="151" t="s">
        <v>1657</v>
      </c>
      <c r="J42" s="148" t="s">
        <v>771</v>
      </c>
      <c r="K42" s="151">
        <v>2023000006</v>
      </c>
      <c r="L42" s="152">
        <v>36503</v>
      </c>
    </row>
    <row r="43" spans="1:12" ht="75" customHeight="1" x14ac:dyDescent="0.25">
      <c r="A43" s="617"/>
      <c r="B43" s="230" t="s">
        <v>739</v>
      </c>
      <c r="C43" s="153"/>
      <c r="D43" s="154">
        <v>44928</v>
      </c>
      <c r="E43" s="153" t="s">
        <v>768</v>
      </c>
      <c r="F43" s="155">
        <v>2023590002</v>
      </c>
      <c r="G43" s="153" t="s">
        <v>1180</v>
      </c>
      <c r="H43" s="153">
        <v>800153993</v>
      </c>
      <c r="I43" s="153" t="s">
        <v>1658</v>
      </c>
      <c r="J43" s="153" t="s">
        <v>771</v>
      </c>
      <c r="K43" s="156">
        <v>2023000006</v>
      </c>
      <c r="L43" s="157">
        <v>36503</v>
      </c>
    </row>
    <row r="44" spans="1:12" ht="105" x14ac:dyDescent="0.25">
      <c r="A44" s="617"/>
      <c r="B44" s="229" t="s">
        <v>739</v>
      </c>
      <c r="C44" s="148"/>
      <c r="D44" s="149">
        <v>44959</v>
      </c>
      <c r="E44" s="148" t="s">
        <v>768</v>
      </c>
      <c r="F44" s="150">
        <v>2023590025</v>
      </c>
      <c r="G44" s="148" t="s">
        <v>1180</v>
      </c>
      <c r="H44" s="148">
        <v>800153993</v>
      </c>
      <c r="I44" s="148" t="s">
        <v>1659</v>
      </c>
      <c r="J44" s="148" t="s">
        <v>771</v>
      </c>
      <c r="K44" s="151">
        <v>2023000006</v>
      </c>
      <c r="L44" s="152">
        <v>109507</v>
      </c>
    </row>
    <row r="45" spans="1:12" ht="105" x14ac:dyDescent="0.25">
      <c r="A45" s="617"/>
      <c r="B45" s="230" t="s">
        <v>739</v>
      </c>
      <c r="C45" s="153"/>
      <c r="D45" s="154">
        <v>44959</v>
      </c>
      <c r="E45" s="153" t="s">
        <v>768</v>
      </c>
      <c r="F45" s="155">
        <v>2023590026</v>
      </c>
      <c r="G45" s="153" t="s">
        <v>1180</v>
      </c>
      <c r="H45" s="153">
        <v>800153993</v>
      </c>
      <c r="I45" s="153" t="s">
        <v>1660</v>
      </c>
      <c r="J45" s="153" t="s">
        <v>771</v>
      </c>
      <c r="K45" s="156">
        <v>2023000006</v>
      </c>
      <c r="L45" s="157">
        <v>73004</v>
      </c>
    </row>
    <row r="46" spans="1:12" ht="105" x14ac:dyDescent="0.25">
      <c r="A46" s="617"/>
      <c r="B46" s="229" t="s">
        <v>739</v>
      </c>
      <c r="C46" s="148"/>
      <c r="D46" s="149">
        <v>44959</v>
      </c>
      <c r="E46" s="148" t="s">
        <v>768</v>
      </c>
      <c r="F46" s="150">
        <v>2023590027</v>
      </c>
      <c r="G46" s="148" t="s">
        <v>1180</v>
      </c>
      <c r="H46" s="148">
        <v>800153993</v>
      </c>
      <c r="I46" s="148" t="s">
        <v>1661</v>
      </c>
      <c r="J46" s="148" t="s">
        <v>771</v>
      </c>
      <c r="K46" s="151">
        <v>2023000006</v>
      </c>
      <c r="L46" s="152">
        <v>116444</v>
      </c>
    </row>
    <row r="47" spans="1:12" ht="105" x14ac:dyDescent="0.25">
      <c r="A47" s="617"/>
      <c r="B47" s="230" t="s">
        <v>739</v>
      </c>
      <c r="C47" s="153"/>
      <c r="D47" s="154">
        <v>44959</v>
      </c>
      <c r="E47" s="153" t="s">
        <v>768</v>
      </c>
      <c r="F47" s="155">
        <v>2023590028</v>
      </c>
      <c r="G47" s="153" t="s">
        <v>1180</v>
      </c>
      <c r="H47" s="153">
        <v>800153993</v>
      </c>
      <c r="I47" s="153" t="s">
        <v>1662</v>
      </c>
      <c r="J47" s="153" t="s">
        <v>771</v>
      </c>
      <c r="K47" s="156">
        <v>2023000006</v>
      </c>
      <c r="L47" s="157">
        <v>116444</v>
      </c>
    </row>
    <row r="48" spans="1:12" ht="105" x14ac:dyDescent="0.25">
      <c r="A48" s="617"/>
      <c r="B48" s="229" t="s">
        <v>739</v>
      </c>
      <c r="C48" s="148"/>
      <c r="D48" s="149">
        <v>44959</v>
      </c>
      <c r="E48" s="148" t="s">
        <v>768</v>
      </c>
      <c r="F48" s="150">
        <v>2023590029</v>
      </c>
      <c r="G48" s="148" t="s">
        <v>1180</v>
      </c>
      <c r="H48" s="148">
        <v>800153993</v>
      </c>
      <c r="I48" s="148" t="s">
        <v>1663</v>
      </c>
      <c r="J48" s="148" t="s">
        <v>771</v>
      </c>
      <c r="K48" s="151">
        <v>2023000006</v>
      </c>
      <c r="L48" s="152">
        <v>73004</v>
      </c>
    </row>
    <row r="49" spans="1:12" ht="105" x14ac:dyDescent="0.25">
      <c r="A49" s="617"/>
      <c r="B49" s="230" t="s">
        <v>739</v>
      </c>
      <c r="C49" s="153"/>
      <c r="D49" s="154">
        <v>44959</v>
      </c>
      <c r="E49" s="153" t="s">
        <v>768</v>
      </c>
      <c r="F49" s="155">
        <v>2023590030</v>
      </c>
      <c r="G49" s="153" t="s">
        <v>1180</v>
      </c>
      <c r="H49" s="153">
        <v>800153993</v>
      </c>
      <c r="I49" s="153" t="s">
        <v>1664</v>
      </c>
      <c r="J49" s="153" t="s">
        <v>771</v>
      </c>
      <c r="K49" s="156">
        <v>2023000006</v>
      </c>
      <c r="L49" s="157">
        <v>116444</v>
      </c>
    </row>
    <row r="50" spans="1:12" ht="123" customHeight="1" x14ac:dyDescent="0.25">
      <c r="A50" s="617"/>
      <c r="B50" s="229" t="s">
        <v>739</v>
      </c>
      <c r="C50" s="148"/>
      <c r="D50" s="149">
        <v>44987</v>
      </c>
      <c r="E50" s="148" t="s">
        <v>768</v>
      </c>
      <c r="F50" s="150">
        <v>2023590054</v>
      </c>
      <c r="G50" s="148" t="s">
        <v>1180</v>
      </c>
      <c r="H50" s="148">
        <v>800153993</v>
      </c>
      <c r="I50" s="148" t="s">
        <v>1665</v>
      </c>
      <c r="J50" s="148" t="s">
        <v>771</v>
      </c>
      <c r="K50" s="151">
        <v>2023000006</v>
      </c>
      <c r="L50" s="152">
        <v>73004</v>
      </c>
    </row>
    <row r="51" spans="1:12" ht="105" x14ac:dyDescent="0.25">
      <c r="A51" s="617"/>
      <c r="B51" s="230" t="s">
        <v>739</v>
      </c>
      <c r="C51" s="153"/>
      <c r="D51" s="154">
        <v>44987</v>
      </c>
      <c r="E51" s="153" t="s">
        <v>768</v>
      </c>
      <c r="F51" s="155">
        <v>2023590055</v>
      </c>
      <c r="G51" s="153" t="s">
        <v>1180</v>
      </c>
      <c r="H51" s="153">
        <v>800153993</v>
      </c>
      <c r="I51" s="153" t="s">
        <v>1666</v>
      </c>
      <c r="J51" s="153" t="s">
        <v>771</v>
      </c>
      <c r="K51" s="156">
        <v>2023000006</v>
      </c>
      <c r="L51" s="157">
        <v>73004</v>
      </c>
    </row>
    <row r="52" spans="1:12" ht="105" x14ac:dyDescent="0.25">
      <c r="A52" s="617"/>
      <c r="B52" s="229" t="s">
        <v>739</v>
      </c>
      <c r="C52" s="148"/>
      <c r="D52" s="149">
        <v>44987</v>
      </c>
      <c r="E52" s="148" t="s">
        <v>768</v>
      </c>
      <c r="F52" s="150">
        <v>2023590056</v>
      </c>
      <c r="G52" s="148" t="s">
        <v>1180</v>
      </c>
      <c r="H52" s="148">
        <v>800153993</v>
      </c>
      <c r="I52" s="148" t="s">
        <v>1667</v>
      </c>
      <c r="J52" s="148" t="s">
        <v>771</v>
      </c>
      <c r="K52" s="151">
        <v>2023000006</v>
      </c>
      <c r="L52" s="152">
        <v>73004</v>
      </c>
    </row>
    <row r="53" spans="1:12" ht="105" x14ac:dyDescent="0.25">
      <c r="A53" s="617"/>
      <c r="B53" s="230" t="s">
        <v>739</v>
      </c>
      <c r="C53" s="153"/>
      <c r="D53" s="154">
        <v>44987</v>
      </c>
      <c r="E53" s="153" t="s">
        <v>768</v>
      </c>
      <c r="F53" s="155">
        <v>2023590057</v>
      </c>
      <c r="G53" s="153" t="s">
        <v>1180</v>
      </c>
      <c r="H53" s="153">
        <v>800153993</v>
      </c>
      <c r="I53" s="153" t="s">
        <v>1668</v>
      </c>
      <c r="J53" s="153" t="s">
        <v>771</v>
      </c>
      <c r="K53" s="156">
        <v>2023000006</v>
      </c>
      <c r="L53" s="157">
        <v>73004</v>
      </c>
    </row>
    <row r="54" spans="1:12" ht="105" x14ac:dyDescent="0.25">
      <c r="A54" s="617"/>
      <c r="B54" s="229" t="s">
        <v>739</v>
      </c>
      <c r="C54" s="148"/>
      <c r="D54" s="149">
        <v>44987</v>
      </c>
      <c r="E54" s="148" t="s">
        <v>768</v>
      </c>
      <c r="F54" s="150">
        <v>2023590058</v>
      </c>
      <c r="G54" s="148" t="s">
        <v>1180</v>
      </c>
      <c r="H54" s="148">
        <v>800153993</v>
      </c>
      <c r="I54" s="148" t="s">
        <v>1669</v>
      </c>
      <c r="J54" s="148" t="s">
        <v>771</v>
      </c>
      <c r="K54" s="151">
        <v>2023000006</v>
      </c>
      <c r="L54" s="152">
        <v>73004</v>
      </c>
    </row>
    <row r="55" spans="1:12" ht="105" x14ac:dyDescent="0.25">
      <c r="A55" s="617"/>
      <c r="B55" s="230" t="s">
        <v>739</v>
      </c>
      <c r="C55" s="153"/>
      <c r="D55" s="154">
        <v>44987</v>
      </c>
      <c r="E55" s="153" t="s">
        <v>768</v>
      </c>
      <c r="F55" s="155">
        <v>2023590059</v>
      </c>
      <c r="G55" s="153" t="s">
        <v>1180</v>
      </c>
      <c r="H55" s="153">
        <v>800153993</v>
      </c>
      <c r="I55" s="153" t="s">
        <v>1670</v>
      </c>
      <c r="J55" s="153" t="s">
        <v>771</v>
      </c>
      <c r="K55" s="156">
        <v>2023000006</v>
      </c>
      <c r="L55" s="157">
        <v>73004</v>
      </c>
    </row>
    <row r="56" spans="1:12" ht="105" x14ac:dyDescent="0.25">
      <c r="A56" s="617"/>
      <c r="B56" s="229" t="s">
        <v>739</v>
      </c>
      <c r="C56" s="148"/>
      <c r="D56" s="149">
        <v>45017</v>
      </c>
      <c r="E56" s="148" t="s">
        <v>768</v>
      </c>
      <c r="F56" s="150">
        <v>2023590084</v>
      </c>
      <c r="G56" s="148" t="s">
        <v>1180</v>
      </c>
      <c r="H56" s="148">
        <v>800153993</v>
      </c>
      <c r="I56" s="148" t="s">
        <v>1671</v>
      </c>
      <c r="J56" s="148" t="s">
        <v>771</v>
      </c>
      <c r="K56" s="151">
        <v>2023000006</v>
      </c>
      <c r="L56" s="152">
        <v>62054</v>
      </c>
    </row>
    <row r="57" spans="1:12" ht="105" x14ac:dyDescent="0.25">
      <c r="A57" s="617"/>
      <c r="B57" s="230" t="s">
        <v>739</v>
      </c>
      <c r="C57" s="153"/>
      <c r="D57" s="154">
        <v>45017</v>
      </c>
      <c r="E57" s="153" t="s">
        <v>768</v>
      </c>
      <c r="F57" s="155">
        <v>2023590085</v>
      </c>
      <c r="G57" s="153" t="s">
        <v>1180</v>
      </c>
      <c r="H57" s="153">
        <v>800153993</v>
      </c>
      <c r="I57" s="153" t="s">
        <v>1672</v>
      </c>
      <c r="J57" s="153" t="s">
        <v>771</v>
      </c>
      <c r="K57" s="156">
        <v>2023000006</v>
      </c>
      <c r="L57" s="157">
        <v>62054</v>
      </c>
    </row>
    <row r="58" spans="1:12" ht="105" x14ac:dyDescent="0.25">
      <c r="A58" s="617"/>
      <c r="B58" s="229" t="s">
        <v>739</v>
      </c>
      <c r="C58" s="148"/>
      <c r="D58" s="149">
        <v>45017</v>
      </c>
      <c r="E58" s="148" t="s">
        <v>768</v>
      </c>
      <c r="F58" s="150">
        <v>2023590086</v>
      </c>
      <c r="G58" s="148" t="s">
        <v>1180</v>
      </c>
      <c r="H58" s="148">
        <v>800153993</v>
      </c>
      <c r="I58" s="148" t="s">
        <v>1673</v>
      </c>
      <c r="J58" s="148" t="s">
        <v>771</v>
      </c>
      <c r="K58" s="151">
        <v>2023000006</v>
      </c>
      <c r="L58" s="152">
        <v>62054</v>
      </c>
    </row>
    <row r="59" spans="1:12" ht="105" x14ac:dyDescent="0.25">
      <c r="A59" s="617"/>
      <c r="B59" s="230" t="s">
        <v>739</v>
      </c>
      <c r="C59" s="153"/>
      <c r="D59" s="154">
        <v>45017</v>
      </c>
      <c r="E59" s="153" t="s">
        <v>768</v>
      </c>
      <c r="F59" s="155">
        <v>2023590087</v>
      </c>
      <c r="G59" s="153" t="s">
        <v>1180</v>
      </c>
      <c r="H59" s="153">
        <v>800153993</v>
      </c>
      <c r="I59" s="153" t="s">
        <v>1674</v>
      </c>
      <c r="J59" s="153" t="s">
        <v>771</v>
      </c>
      <c r="K59" s="156">
        <v>2023000006</v>
      </c>
      <c r="L59" s="157">
        <v>62054</v>
      </c>
    </row>
    <row r="60" spans="1:12" ht="105" x14ac:dyDescent="0.25">
      <c r="A60" s="617"/>
      <c r="B60" s="229" t="s">
        <v>739</v>
      </c>
      <c r="C60" s="148"/>
      <c r="D60" s="149">
        <v>45017</v>
      </c>
      <c r="E60" s="148" t="s">
        <v>768</v>
      </c>
      <c r="F60" s="150">
        <v>2023590088</v>
      </c>
      <c r="G60" s="148" t="s">
        <v>1180</v>
      </c>
      <c r="H60" s="148">
        <v>800153993</v>
      </c>
      <c r="I60" s="148" t="s">
        <v>1675</v>
      </c>
      <c r="J60" s="148" t="s">
        <v>771</v>
      </c>
      <c r="K60" s="151">
        <v>2023000006</v>
      </c>
      <c r="L60" s="152">
        <v>62054</v>
      </c>
    </row>
    <row r="61" spans="1:12" ht="105.75" thickBot="1" x14ac:dyDescent="0.3">
      <c r="A61" s="618"/>
      <c r="B61" s="230" t="s">
        <v>739</v>
      </c>
      <c r="C61" s="153"/>
      <c r="D61" s="154">
        <v>45017</v>
      </c>
      <c r="E61" s="153" t="s">
        <v>768</v>
      </c>
      <c r="F61" s="155">
        <v>2023590089</v>
      </c>
      <c r="G61" s="153" t="s">
        <v>1180</v>
      </c>
      <c r="H61" s="153">
        <v>800153993</v>
      </c>
      <c r="I61" s="153" t="s">
        <v>1676</v>
      </c>
      <c r="J61" s="153" t="s">
        <v>771</v>
      </c>
      <c r="K61" s="156">
        <v>2023000006</v>
      </c>
      <c r="L61" s="157">
        <v>62054</v>
      </c>
    </row>
    <row r="62" spans="1:12" x14ac:dyDescent="0.25">
      <c r="A62" s="213"/>
      <c r="B62" s="20"/>
      <c r="C62" s="20"/>
      <c r="D62" s="21"/>
      <c r="E62" s="20"/>
      <c r="F62" s="38"/>
      <c r="G62" s="20"/>
      <c r="H62" s="20"/>
      <c r="I62" s="20"/>
      <c r="J62" s="20"/>
      <c r="K62" s="23" t="s">
        <v>779</v>
      </c>
      <c r="L62" s="103">
        <f>SUM(L42:L61)</f>
        <v>1488201</v>
      </c>
    </row>
    <row r="63" spans="1:12" ht="15.75" thickBot="1" x14ac:dyDescent="0.3">
      <c r="A63" s="213"/>
      <c r="B63" s="20"/>
      <c r="C63" s="20"/>
      <c r="D63" s="21"/>
      <c r="E63" s="20"/>
      <c r="F63" s="38"/>
      <c r="G63" s="20"/>
      <c r="H63" s="20"/>
      <c r="I63" s="20"/>
      <c r="J63" s="20"/>
      <c r="K63" s="23" t="s">
        <v>1154</v>
      </c>
      <c r="L63" s="193">
        <f>+L33+L39+L62</f>
        <v>4984556.99</v>
      </c>
    </row>
    <row r="64" spans="1:12" ht="15" customHeight="1" x14ac:dyDescent="0.25">
      <c r="A64" s="209"/>
      <c r="B64" s="615" t="s">
        <v>1696</v>
      </c>
      <c r="C64" s="586"/>
      <c r="D64" s="586"/>
      <c r="E64" s="586"/>
      <c r="F64" s="586"/>
      <c r="G64" s="586"/>
      <c r="H64" s="586"/>
      <c r="I64" s="586"/>
      <c r="J64" s="586"/>
      <c r="K64" s="168"/>
      <c r="L64" s="179"/>
    </row>
    <row r="65" spans="1:12" ht="15" customHeight="1" x14ac:dyDescent="0.25">
      <c r="A65" s="210"/>
      <c r="B65" s="36" t="s">
        <v>758</v>
      </c>
      <c r="C65" s="36" t="s">
        <v>759</v>
      </c>
      <c r="D65" s="36" t="s">
        <v>760</v>
      </c>
      <c r="E65" s="36" t="s">
        <v>761</v>
      </c>
      <c r="F65" s="36" t="s">
        <v>762</v>
      </c>
      <c r="G65" s="36" t="s">
        <v>763</v>
      </c>
      <c r="H65" s="36" t="s">
        <v>764</v>
      </c>
      <c r="I65" s="36" t="s">
        <v>46</v>
      </c>
      <c r="J65" s="36" t="s">
        <v>765</v>
      </c>
      <c r="K65" s="36" t="s">
        <v>762</v>
      </c>
      <c r="L65" s="36" t="s">
        <v>766</v>
      </c>
    </row>
    <row r="66" spans="1:12" ht="45" x14ac:dyDescent="0.25">
      <c r="A66" s="210"/>
      <c r="B66" s="229" t="s">
        <v>668</v>
      </c>
      <c r="C66" s="148"/>
      <c r="D66" s="149">
        <v>44945</v>
      </c>
      <c r="E66" s="148" t="s">
        <v>1200</v>
      </c>
      <c r="F66" s="150">
        <v>2023000005</v>
      </c>
      <c r="G66" s="148" t="s">
        <v>900</v>
      </c>
      <c r="H66" s="148">
        <v>814003050</v>
      </c>
      <c r="I66" s="148" t="s">
        <v>1677</v>
      </c>
      <c r="J66" s="148" t="s">
        <v>771</v>
      </c>
      <c r="K66" s="151">
        <v>2023000081</v>
      </c>
      <c r="L66" s="152">
        <v>3114310</v>
      </c>
    </row>
    <row r="67" spans="1:12" ht="45" x14ac:dyDescent="0.25">
      <c r="A67" s="210"/>
      <c r="B67" s="230" t="s">
        <v>668</v>
      </c>
      <c r="C67" s="153"/>
      <c r="D67" s="154">
        <v>44952</v>
      </c>
      <c r="E67" s="153" t="s">
        <v>1200</v>
      </c>
      <c r="F67" s="155">
        <v>2023000012</v>
      </c>
      <c r="G67" s="153" t="s">
        <v>900</v>
      </c>
      <c r="H67" s="153">
        <v>814003050</v>
      </c>
      <c r="I67" s="153" t="s">
        <v>1678</v>
      </c>
      <c r="J67" s="153" t="s">
        <v>771</v>
      </c>
      <c r="K67" s="156">
        <v>2023000083</v>
      </c>
      <c r="L67" s="157">
        <v>4212710</v>
      </c>
    </row>
    <row r="68" spans="1:12" ht="45" x14ac:dyDescent="0.25">
      <c r="A68" s="537" t="s">
        <v>1199</v>
      </c>
      <c r="B68" s="229" t="s">
        <v>668</v>
      </c>
      <c r="C68" s="148"/>
      <c r="D68" s="149">
        <v>44977</v>
      </c>
      <c r="E68" s="148" t="s">
        <v>1200</v>
      </c>
      <c r="F68" s="150">
        <v>2023000058</v>
      </c>
      <c r="G68" s="148" t="s">
        <v>900</v>
      </c>
      <c r="H68" s="148">
        <v>814003050</v>
      </c>
      <c r="I68" s="148" t="s">
        <v>1679</v>
      </c>
      <c r="J68" s="148" t="s">
        <v>771</v>
      </c>
      <c r="K68" s="151">
        <v>2023000226</v>
      </c>
      <c r="L68" s="152">
        <v>1587110</v>
      </c>
    </row>
    <row r="69" spans="1:12" ht="45" x14ac:dyDescent="0.25">
      <c r="A69" s="537"/>
      <c r="B69" s="230" t="s">
        <v>668</v>
      </c>
      <c r="C69" s="153"/>
      <c r="D69" s="154">
        <v>44977</v>
      </c>
      <c r="E69" s="153" t="s">
        <v>1200</v>
      </c>
      <c r="F69" s="155">
        <v>2023000059</v>
      </c>
      <c r="G69" s="153" t="s">
        <v>900</v>
      </c>
      <c r="H69" s="153">
        <v>814003050</v>
      </c>
      <c r="I69" s="153" t="s">
        <v>1680</v>
      </c>
      <c r="J69" s="153" t="s">
        <v>771</v>
      </c>
      <c r="K69" s="156">
        <v>2023000226</v>
      </c>
      <c r="L69" s="157">
        <v>3137470</v>
      </c>
    </row>
    <row r="70" spans="1:12" ht="45" x14ac:dyDescent="0.25">
      <c r="A70" s="537"/>
      <c r="B70" s="229" t="s">
        <v>668</v>
      </c>
      <c r="C70" s="148"/>
      <c r="D70" s="149">
        <v>44994</v>
      </c>
      <c r="E70" s="148" t="s">
        <v>1200</v>
      </c>
      <c r="F70" s="150">
        <v>2023000101</v>
      </c>
      <c r="G70" s="148" t="s">
        <v>900</v>
      </c>
      <c r="H70" s="148">
        <v>814003050</v>
      </c>
      <c r="I70" s="148" t="s">
        <v>1681</v>
      </c>
      <c r="J70" s="148" t="s">
        <v>771</v>
      </c>
      <c r="K70" s="151">
        <v>2023000405</v>
      </c>
      <c r="L70" s="152">
        <v>3818880</v>
      </c>
    </row>
    <row r="71" spans="1:12" ht="45" x14ac:dyDescent="0.25">
      <c r="A71" s="537"/>
      <c r="B71" s="230" t="s">
        <v>668</v>
      </c>
      <c r="C71" s="153"/>
      <c r="D71" s="154">
        <v>45008</v>
      </c>
      <c r="E71" s="153" t="s">
        <v>1200</v>
      </c>
      <c r="F71" s="155">
        <v>2023000124</v>
      </c>
      <c r="G71" s="153" t="s">
        <v>900</v>
      </c>
      <c r="H71" s="153">
        <v>814003050</v>
      </c>
      <c r="I71" s="153" t="s">
        <v>1682</v>
      </c>
      <c r="J71" s="153" t="s">
        <v>771</v>
      </c>
      <c r="K71" s="156">
        <v>2023000455</v>
      </c>
      <c r="L71" s="157">
        <v>1425120</v>
      </c>
    </row>
    <row r="72" spans="1:12" ht="64.5" customHeight="1" x14ac:dyDescent="0.25">
      <c r="A72" s="537"/>
      <c r="B72" s="229" t="s">
        <v>668</v>
      </c>
      <c r="C72" s="148"/>
      <c r="D72" s="149">
        <v>45008</v>
      </c>
      <c r="E72" s="148" t="s">
        <v>1200</v>
      </c>
      <c r="F72" s="150">
        <v>2023000125</v>
      </c>
      <c r="G72" s="148" t="s">
        <v>900</v>
      </c>
      <c r="H72" s="148">
        <v>814003050</v>
      </c>
      <c r="I72" s="148" t="s">
        <v>1683</v>
      </c>
      <c r="J72" s="148" t="s">
        <v>771</v>
      </c>
      <c r="K72" s="151">
        <v>2023000455</v>
      </c>
      <c r="L72" s="152">
        <v>3274080</v>
      </c>
    </row>
    <row r="73" spans="1:12" ht="37.5" customHeight="1" x14ac:dyDescent="0.25">
      <c r="A73" s="537"/>
      <c r="B73" s="247" t="s">
        <v>1697</v>
      </c>
      <c r="C73" s="163"/>
      <c r="D73" s="164"/>
      <c r="E73" s="163"/>
      <c r="F73" s="165"/>
      <c r="G73" s="163"/>
      <c r="H73" s="163"/>
      <c r="I73" s="163"/>
      <c r="J73" s="163"/>
      <c r="K73" s="166" t="s">
        <v>779</v>
      </c>
      <c r="L73" s="237">
        <f>SUM(L66:L72)</f>
        <v>20569680</v>
      </c>
    </row>
    <row r="74" spans="1:12" ht="27.75" customHeight="1" x14ac:dyDescent="0.25">
      <c r="A74" s="537"/>
      <c r="B74" s="36" t="s">
        <v>758</v>
      </c>
      <c r="C74" s="36" t="s">
        <v>759</v>
      </c>
      <c r="D74" s="36" t="s">
        <v>760</v>
      </c>
      <c r="E74" s="36" t="s">
        <v>761</v>
      </c>
      <c r="F74" s="36" t="s">
        <v>762</v>
      </c>
      <c r="G74" s="36" t="s">
        <v>763</v>
      </c>
      <c r="H74" s="36" t="s">
        <v>764</v>
      </c>
      <c r="I74" s="36" t="s">
        <v>46</v>
      </c>
      <c r="J74" s="36" t="s">
        <v>765</v>
      </c>
      <c r="K74" s="36" t="s">
        <v>762</v>
      </c>
      <c r="L74" s="36" t="s">
        <v>766</v>
      </c>
    </row>
    <row r="75" spans="1:12" ht="50.25" customHeight="1" x14ac:dyDescent="0.25">
      <c r="A75" s="537"/>
      <c r="B75" s="229" t="s">
        <v>669</v>
      </c>
      <c r="C75" s="148"/>
      <c r="D75" s="149">
        <v>44945</v>
      </c>
      <c r="E75" s="148" t="s">
        <v>1206</v>
      </c>
      <c r="F75" s="150">
        <v>2023000004</v>
      </c>
      <c r="G75" s="148" t="s">
        <v>900</v>
      </c>
      <c r="H75" s="148">
        <v>814003050</v>
      </c>
      <c r="I75" s="148" t="s">
        <v>1684</v>
      </c>
      <c r="J75" s="148" t="s">
        <v>771</v>
      </c>
      <c r="K75" s="151">
        <v>2023000073</v>
      </c>
      <c r="L75" s="152">
        <v>1739580</v>
      </c>
    </row>
    <row r="76" spans="1:12" ht="57" customHeight="1" x14ac:dyDescent="0.25">
      <c r="A76" s="537"/>
      <c r="B76" s="230" t="s">
        <v>669</v>
      </c>
      <c r="C76" s="153"/>
      <c r="D76" s="154">
        <v>44952</v>
      </c>
      <c r="E76" s="153" t="s">
        <v>1206</v>
      </c>
      <c r="F76" s="155">
        <v>2023000010</v>
      </c>
      <c r="G76" s="153" t="s">
        <v>900</v>
      </c>
      <c r="H76" s="153">
        <v>814003050</v>
      </c>
      <c r="I76" s="153" t="s">
        <v>1685</v>
      </c>
      <c r="J76" s="153" t="s">
        <v>771</v>
      </c>
      <c r="K76" s="156">
        <v>2023000083</v>
      </c>
      <c r="L76" s="157">
        <v>983063</v>
      </c>
    </row>
    <row r="77" spans="1:12" ht="55.5" customHeight="1" x14ac:dyDescent="0.25">
      <c r="A77" s="537"/>
      <c r="B77" s="229" t="s">
        <v>669</v>
      </c>
      <c r="C77" s="148"/>
      <c r="D77" s="149">
        <v>44986</v>
      </c>
      <c r="E77" s="148" t="s">
        <v>1206</v>
      </c>
      <c r="F77" s="150">
        <v>2023000041</v>
      </c>
      <c r="G77" s="148" t="s">
        <v>900</v>
      </c>
      <c r="H77" s="148">
        <v>814003050</v>
      </c>
      <c r="I77" s="148" t="s">
        <v>1686</v>
      </c>
      <c r="J77" s="148" t="s">
        <v>771</v>
      </c>
      <c r="K77" s="151">
        <v>2023000293</v>
      </c>
      <c r="L77" s="152">
        <v>1365135</v>
      </c>
    </row>
    <row r="78" spans="1:12" ht="57.75" customHeight="1" x14ac:dyDescent="0.25">
      <c r="A78" s="210"/>
      <c r="B78" s="230" t="s">
        <v>669</v>
      </c>
      <c r="C78" s="153"/>
      <c r="D78" s="154">
        <v>44994</v>
      </c>
      <c r="E78" s="153" t="s">
        <v>1206</v>
      </c>
      <c r="F78" s="155">
        <v>2023000044</v>
      </c>
      <c r="G78" s="153" t="s">
        <v>900</v>
      </c>
      <c r="H78" s="153">
        <v>814003050</v>
      </c>
      <c r="I78" s="153" t="s">
        <v>1687</v>
      </c>
      <c r="J78" s="153" t="s">
        <v>771</v>
      </c>
      <c r="K78" s="156">
        <v>2023000404</v>
      </c>
      <c r="L78" s="157">
        <v>551520</v>
      </c>
    </row>
    <row r="79" spans="1:12" ht="65.25" customHeight="1" x14ac:dyDescent="0.25">
      <c r="A79" s="210"/>
      <c r="B79" s="229" t="s">
        <v>669</v>
      </c>
      <c r="C79" s="148"/>
      <c r="D79" s="149">
        <v>45007</v>
      </c>
      <c r="E79" s="148" t="s">
        <v>1206</v>
      </c>
      <c r="F79" s="150">
        <v>2023000055</v>
      </c>
      <c r="G79" s="148" t="s">
        <v>900</v>
      </c>
      <c r="H79" s="148">
        <v>814003050</v>
      </c>
      <c r="I79" s="148" t="s">
        <v>1688</v>
      </c>
      <c r="J79" s="148" t="s">
        <v>771</v>
      </c>
      <c r="K79" s="151">
        <v>2023000454</v>
      </c>
      <c r="L79" s="152">
        <v>632006</v>
      </c>
    </row>
    <row r="80" spans="1:12" ht="71.25" customHeight="1" thickBot="1" x14ac:dyDescent="0.3">
      <c r="A80" s="228"/>
      <c r="B80" s="230" t="s">
        <v>669</v>
      </c>
      <c r="C80" s="153"/>
      <c r="D80" s="154">
        <v>45019</v>
      </c>
      <c r="E80" s="153" t="s">
        <v>1206</v>
      </c>
      <c r="F80" s="155">
        <v>2023000072</v>
      </c>
      <c r="G80" s="153" t="s">
        <v>900</v>
      </c>
      <c r="H80" s="153">
        <v>814003050</v>
      </c>
      <c r="I80" s="156" t="s">
        <v>1689</v>
      </c>
      <c r="J80" s="153" t="s">
        <v>771</v>
      </c>
      <c r="K80" s="156">
        <v>2023000544</v>
      </c>
      <c r="L80" s="157">
        <v>743040</v>
      </c>
    </row>
    <row r="81" spans="1:12" x14ac:dyDescent="0.25">
      <c r="A81" s="233"/>
      <c r="B81" s="234"/>
      <c r="C81" s="234"/>
      <c r="D81" s="235"/>
      <c r="E81" s="234"/>
      <c r="F81" s="236"/>
      <c r="G81" s="234"/>
      <c r="H81" s="234"/>
      <c r="I81" s="234"/>
      <c r="J81" s="234"/>
      <c r="K81" s="231" t="s">
        <v>779</v>
      </c>
      <c r="L81" s="238">
        <f>SUM(L75:L80)</f>
        <v>6014344</v>
      </c>
    </row>
    <row r="82" spans="1:12" x14ac:dyDescent="0.25">
      <c r="A82" s="246"/>
      <c r="B82" s="604"/>
      <c r="C82" s="605"/>
      <c r="D82" s="605"/>
      <c r="E82" s="605"/>
      <c r="F82" s="605"/>
      <c r="G82" s="605"/>
      <c r="H82" s="605"/>
      <c r="I82" s="605"/>
      <c r="J82" s="605"/>
      <c r="K82" s="33" t="s">
        <v>1154</v>
      </c>
      <c r="L82" s="232">
        <f>+L73+L81</f>
        <v>26584024</v>
      </c>
    </row>
    <row r="83" spans="1:12" x14ac:dyDescent="0.25">
      <c r="A83" s="233"/>
      <c r="B83" s="239" t="s">
        <v>1716</v>
      </c>
      <c r="C83" s="221"/>
      <c r="D83" s="240"/>
      <c r="E83" s="221"/>
      <c r="F83" s="241"/>
      <c r="G83" s="158"/>
      <c r="H83" s="158"/>
      <c r="I83" s="158"/>
      <c r="J83" s="158"/>
      <c r="K83" s="161"/>
      <c r="L83" s="162"/>
    </row>
    <row r="84" spans="1:12" ht="15.75" thickBot="1" x14ac:dyDescent="0.3">
      <c r="A84" s="233"/>
      <c r="B84" s="36" t="s">
        <v>758</v>
      </c>
      <c r="C84" s="36" t="s">
        <v>759</v>
      </c>
      <c r="D84" s="36" t="s">
        <v>760</v>
      </c>
      <c r="E84" s="36" t="s">
        <v>761</v>
      </c>
      <c r="F84" s="36" t="s">
        <v>762</v>
      </c>
      <c r="G84" s="36" t="s">
        <v>763</v>
      </c>
      <c r="H84" s="36" t="s">
        <v>764</v>
      </c>
      <c r="I84" s="36" t="s">
        <v>46</v>
      </c>
      <c r="J84" s="36" t="s">
        <v>765</v>
      </c>
      <c r="K84" s="36" t="s">
        <v>762</v>
      </c>
      <c r="L84" s="36" t="s">
        <v>766</v>
      </c>
    </row>
    <row r="85" spans="1:12" ht="247.5" customHeight="1" x14ac:dyDescent="0.25">
      <c r="A85" s="248"/>
      <c r="B85" s="229" t="s">
        <v>444</v>
      </c>
      <c r="C85" s="148"/>
      <c r="D85" s="149">
        <v>44954</v>
      </c>
      <c r="E85" s="148" t="s">
        <v>768</v>
      </c>
      <c r="F85" s="150">
        <v>2023100086</v>
      </c>
      <c r="G85" s="148" t="s">
        <v>1004</v>
      </c>
      <c r="H85" s="148">
        <v>1085257386</v>
      </c>
      <c r="I85" s="148" t="s">
        <v>1698</v>
      </c>
      <c r="J85" s="148" t="s">
        <v>771</v>
      </c>
      <c r="K85" s="151">
        <v>2023000082</v>
      </c>
      <c r="L85" s="152">
        <v>850000</v>
      </c>
    </row>
    <row r="86" spans="1:12" ht="105" x14ac:dyDescent="0.25">
      <c r="A86" s="249"/>
      <c r="B86" s="230" t="s">
        <v>444</v>
      </c>
      <c r="C86" s="153"/>
      <c r="D86" s="154">
        <v>44954</v>
      </c>
      <c r="E86" s="153" t="s">
        <v>768</v>
      </c>
      <c r="F86" s="155">
        <v>2023100091</v>
      </c>
      <c r="G86" s="153" t="s">
        <v>1550</v>
      </c>
      <c r="H86" s="153">
        <v>901390540</v>
      </c>
      <c r="I86" s="153" t="s">
        <v>1699</v>
      </c>
      <c r="J86" s="153" t="s">
        <v>771</v>
      </c>
      <c r="K86" s="156">
        <v>2023000149</v>
      </c>
      <c r="L86" s="157">
        <v>78000</v>
      </c>
    </row>
    <row r="87" spans="1:12" ht="120" x14ac:dyDescent="0.25">
      <c r="A87" s="249"/>
      <c r="B87" s="229" t="s">
        <v>444</v>
      </c>
      <c r="C87" s="148"/>
      <c r="D87" s="149">
        <v>44956</v>
      </c>
      <c r="E87" s="148" t="s">
        <v>768</v>
      </c>
      <c r="F87" s="150">
        <v>2023100097</v>
      </c>
      <c r="G87" s="148" t="s">
        <v>940</v>
      </c>
      <c r="H87" s="148">
        <v>1085341520</v>
      </c>
      <c r="I87" s="148" t="s">
        <v>1700</v>
      </c>
      <c r="J87" s="148" t="s">
        <v>771</v>
      </c>
      <c r="K87" s="151">
        <v>2023000048</v>
      </c>
      <c r="L87" s="152">
        <v>1950000</v>
      </c>
    </row>
    <row r="88" spans="1:12" ht="105" x14ac:dyDescent="0.25">
      <c r="A88" s="249"/>
      <c r="B88" s="230" t="s">
        <v>444</v>
      </c>
      <c r="C88" s="153"/>
      <c r="D88" s="154">
        <v>44956</v>
      </c>
      <c r="E88" s="153" t="s">
        <v>768</v>
      </c>
      <c r="F88" s="155">
        <v>2023100101</v>
      </c>
      <c r="G88" s="153" t="s">
        <v>1535</v>
      </c>
      <c r="H88" s="153">
        <v>1085332996</v>
      </c>
      <c r="I88" s="153" t="s">
        <v>1701</v>
      </c>
      <c r="J88" s="153" t="s">
        <v>771</v>
      </c>
      <c r="K88" s="156">
        <v>2023000047</v>
      </c>
      <c r="L88" s="157">
        <v>1950000</v>
      </c>
    </row>
    <row r="89" spans="1:12" ht="105" x14ac:dyDescent="0.25">
      <c r="A89" s="249"/>
      <c r="B89" s="229" t="s">
        <v>444</v>
      </c>
      <c r="C89" s="148"/>
      <c r="D89" s="149">
        <v>44956</v>
      </c>
      <c r="E89" s="148" t="s">
        <v>768</v>
      </c>
      <c r="F89" s="150">
        <v>2023100102</v>
      </c>
      <c r="G89" s="148" t="s">
        <v>1702</v>
      </c>
      <c r="H89" s="148">
        <v>5206610</v>
      </c>
      <c r="I89" s="148" t="s">
        <v>1703</v>
      </c>
      <c r="J89" s="148" t="s">
        <v>771</v>
      </c>
      <c r="K89" s="151">
        <v>2023000076</v>
      </c>
      <c r="L89" s="152">
        <v>823333</v>
      </c>
    </row>
    <row r="90" spans="1:12" ht="165.75" thickBot="1" x14ac:dyDescent="0.3">
      <c r="A90" s="249"/>
      <c r="B90" s="230" t="s">
        <v>444</v>
      </c>
      <c r="C90" s="153"/>
      <c r="D90" s="154">
        <v>44956</v>
      </c>
      <c r="E90" s="153" t="s">
        <v>768</v>
      </c>
      <c r="F90" s="155">
        <v>2023100103</v>
      </c>
      <c r="G90" s="153" t="s">
        <v>1255</v>
      </c>
      <c r="H90" s="153">
        <v>1085261258</v>
      </c>
      <c r="I90" s="153" t="s">
        <v>1704</v>
      </c>
      <c r="J90" s="153" t="s">
        <v>771</v>
      </c>
      <c r="K90" s="156">
        <v>2023000051</v>
      </c>
      <c r="L90" s="157">
        <v>1700000</v>
      </c>
    </row>
    <row r="91" spans="1:12" ht="235.5" customHeight="1" x14ac:dyDescent="0.25">
      <c r="A91" s="209" t="s">
        <v>1736</v>
      </c>
      <c r="B91" s="229" t="s">
        <v>444</v>
      </c>
      <c r="C91" s="148"/>
      <c r="D91" s="149">
        <v>44959</v>
      </c>
      <c r="E91" s="148" t="s">
        <v>768</v>
      </c>
      <c r="F91" s="150">
        <v>2023100125</v>
      </c>
      <c r="G91" s="148" t="s">
        <v>949</v>
      </c>
      <c r="H91" s="148">
        <v>1087673650</v>
      </c>
      <c r="I91" s="148" t="s">
        <v>1705</v>
      </c>
      <c r="J91" s="148" t="s">
        <v>771</v>
      </c>
      <c r="K91" s="151">
        <v>2023000046</v>
      </c>
      <c r="L91" s="152">
        <v>2500000</v>
      </c>
    </row>
    <row r="92" spans="1:12" ht="105" x14ac:dyDescent="0.25">
      <c r="A92" s="224"/>
      <c r="B92" s="230" t="s">
        <v>444</v>
      </c>
      <c r="C92" s="153"/>
      <c r="D92" s="154">
        <v>44980</v>
      </c>
      <c r="E92" s="153" t="s">
        <v>768</v>
      </c>
      <c r="F92" s="155">
        <v>2023100222</v>
      </c>
      <c r="G92" s="153" t="s">
        <v>1535</v>
      </c>
      <c r="H92" s="153">
        <v>1085332996</v>
      </c>
      <c r="I92" s="153" t="s">
        <v>1706</v>
      </c>
      <c r="J92" s="153" t="s">
        <v>771</v>
      </c>
      <c r="K92" s="156">
        <v>2023000047</v>
      </c>
      <c r="L92" s="157">
        <v>1950000</v>
      </c>
    </row>
    <row r="93" spans="1:12" ht="105" x14ac:dyDescent="0.25">
      <c r="A93" s="250"/>
      <c r="B93" s="229" t="s">
        <v>444</v>
      </c>
      <c r="C93" s="148"/>
      <c r="D93" s="149">
        <v>44980</v>
      </c>
      <c r="E93" s="148" t="s">
        <v>768</v>
      </c>
      <c r="F93" s="150">
        <v>2023100223</v>
      </c>
      <c r="G93" s="148" t="s">
        <v>1702</v>
      </c>
      <c r="H93" s="148">
        <v>5206610</v>
      </c>
      <c r="I93" s="148" t="s">
        <v>1707</v>
      </c>
      <c r="J93" s="148" t="s">
        <v>771</v>
      </c>
      <c r="K93" s="151">
        <v>2023000076</v>
      </c>
      <c r="L93" s="152">
        <v>1300000</v>
      </c>
    </row>
    <row r="94" spans="1:12" ht="120" x14ac:dyDescent="0.25">
      <c r="A94" s="617"/>
      <c r="B94" s="230" t="s">
        <v>444</v>
      </c>
      <c r="C94" s="153"/>
      <c r="D94" s="154">
        <v>44980</v>
      </c>
      <c r="E94" s="153" t="s">
        <v>768</v>
      </c>
      <c r="F94" s="155">
        <v>2023100224</v>
      </c>
      <c r="G94" s="153" t="s">
        <v>940</v>
      </c>
      <c r="H94" s="153">
        <v>1085341520</v>
      </c>
      <c r="I94" s="153" t="s">
        <v>1708</v>
      </c>
      <c r="J94" s="153" t="s">
        <v>771</v>
      </c>
      <c r="K94" s="156">
        <v>2023000048</v>
      </c>
      <c r="L94" s="157">
        <v>1950000</v>
      </c>
    </row>
    <row r="95" spans="1:12" ht="180" x14ac:dyDescent="0.25">
      <c r="A95" s="617"/>
      <c r="B95" s="229" t="s">
        <v>444</v>
      </c>
      <c r="C95" s="148"/>
      <c r="D95" s="149">
        <v>44985</v>
      </c>
      <c r="E95" s="148" t="s">
        <v>768</v>
      </c>
      <c r="F95" s="150">
        <v>2023100250</v>
      </c>
      <c r="G95" s="148" t="s">
        <v>978</v>
      </c>
      <c r="H95" s="148">
        <v>900274678</v>
      </c>
      <c r="I95" s="148" t="s">
        <v>1709</v>
      </c>
      <c r="J95" s="148" t="s">
        <v>771</v>
      </c>
      <c r="K95" s="151">
        <v>2023000090</v>
      </c>
      <c r="L95" s="152">
        <v>3182521</v>
      </c>
    </row>
    <row r="96" spans="1:12" ht="97.5" customHeight="1" x14ac:dyDescent="0.25">
      <c r="A96" s="617"/>
      <c r="B96" s="230" t="s">
        <v>444</v>
      </c>
      <c r="C96" s="153"/>
      <c r="D96" s="154">
        <v>44995</v>
      </c>
      <c r="E96" s="153" t="s">
        <v>768</v>
      </c>
      <c r="F96" s="155">
        <v>2023100296</v>
      </c>
      <c r="G96" s="153" t="s">
        <v>1550</v>
      </c>
      <c r="H96" s="153">
        <v>901390540</v>
      </c>
      <c r="I96" s="153" t="s">
        <v>1710</v>
      </c>
      <c r="J96" s="153" t="s">
        <v>771</v>
      </c>
      <c r="K96" s="156">
        <v>2023000414</v>
      </c>
      <c r="L96" s="157">
        <v>208000</v>
      </c>
    </row>
    <row r="97" spans="1:12" ht="120" x14ac:dyDescent="0.25">
      <c r="A97" s="617"/>
      <c r="B97" s="229" t="s">
        <v>444</v>
      </c>
      <c r="C97" s="148"/>
      <c r="D97" s="149">
        <v>45008</v>
      </c>
      <c r="E97" s="148" t="s">
        <v>768</v>
      </c>
      <c r="F97" s="150">
        <v>2023100333</v>
      </c>
      <c r="G97" s="148" t="s">
        <v>949</v>
      </c>
      <c r="H97" s="148">
        <v>1087673650</v>
      </c>
      <c r="I97" s="148" t="s">
        <v>1711</v>
      </c>
      <c r="J97" s="148" t="s">
        <v>771</v>
      </c>
      <c r="K97" s="151">
        <v>2023000046</v>
      </c>
      <c r="L97" s="152">
        <v>2500000</v>
      </c>
    </row>
    <row r="98" spans="1:12" ht="105" x14ac:dyDescent="0.25">
      <c r="A98" s="617"/>
      <c r="B98" s="230" t="s">
        <v>444</v>
      </c>
      <c r="C98" s="153"/>
      <c r="D98" s="154">
        <v>45012</v>
      </c>
      <c r="E98" s="153" t="s">
        <v>768</v>
      </c>
      <c r="F98" s="155">
        <v>2023100409</v>
      </c>
      <c r="G98" s="153" t="s">
        <v>1535</v>
      </c>
      <c r="H98" s="153">
        <v>1085332996</v>
      </c>
      <c r="I98" s="153" t="s">
        <v>1712</v>
      </c>
      <c r="J98" s="153" t="s">
        <v>771</v>
      </c>
      <c r="K98" s="156">
        <v>2023000047</v>
      </c>
      <c r="L98" s="157">
        <v>1950000</v>
      </c>
    </row>
    <row r="99" spans="1:12" ht="120" x14ac:dyDescent="0.25">
      <c r="A99" s="617"/>
      <c r="B99" s="229" t="s">
        <v>444</v>
      </c>
      <c r="C99" s="148"/>
      <c r="D99" s="149">
        <v>45012</v>
      </c>
      <c r="E99" s="148" t="s">
        <v>768</v>
      </c>
      <c r="F99" s="150">
        <v>2023100410</v>
      </c>
      <c r="G99" s="148" t="s">
        <v>940</v>
      </c>
      <c r="H99" s="148">
        <v>1085341520</v>
      </c>
      <c r="I99" s="148" t="s">
        <v>1713</v>
      </c>
      <c r="J99" s="148" t="s">
        <v>771</v>
      </c>
      <c r="K99" s="151">
        <v>2023000048</v>
      </c>
      <c r="L99" s="152">
        <v>1950000</v>
      </c>
    </row>
    <row r="100" spans="1:12" ht="105" x14ac:dyDescent="0.25">
      <c r="A100" s="617"/>
      <c r="B100" s="230" t="s">
        <v>444</v>
      </c>
      <c r="C100" s="153"/>
      <c r="D100" s="154">
        <v>45012</v>
      </c>
      <c r="E100" s="153" t="s">
        <v>768</v>
      </c>
      <c r="F100" s="155">
        <v>2023100411</v>
      </c>
      <c r="G100" s="153" t="s">
        <v>1702</v>
      </c>
      <c r="H100" s="153">
        <v>5206610</v>
      </c>
      <c r="I100" s="153" t="s">
        <v>1714</v>
      </c>
      <c r="J100" s="153" t="s">
        <v>771</v>
      </c>
      <c r="K100" s="156">
        <v>2023000076</v>
      </c>
      <c r="L100" s="157">
        <v>1300000</v>
      </c>
    </row>
    <row r="101" spans="1:12" ht="120" x14ac:dyDescent="0.25">
      <c r="A101" s="617"/>
      <c r="B101" s="229" t="s">
        <v>444</v>
      </c>
      <c r="C101" s="148"/>
      <c r="D101" s="149">
        <v>45012</v>
      </c>
      <c r="E101" s="148" t="s">
        <v>768</v>
      </c>
      <c r="F101" s="150">
        <v>2023100418</v>
      </c>
      <c r="G101" s="148" t="s">
        <v>949</v>
      </c>
      <c r="H101" s="148">
        <v>1087673650</v>
      </c>
      <c r="I101" s="148" t="s">
        <v>1715</v>
      </c>
      <c r="J101" s="148" t="s">
        <v>771</v>
      </c>
      <c r="K101" s="151">
        <v>2023000046</v>
      </c>
      <c r="L101" s="152">
        <v>2500000</v>
      </c>
    </row>
    <row r="102" spans="1:12" x14ac:dyDescent="0.25">
      <c r="A102" s="617"/>
      <c r="B102" s="242"/>
      <c r="C102" s="242"/>
      <c r="D102" s="243"/>
      <c r="E102" s="242"/>
      <c r="F102" s="244"/>
      <c r="G102" s="242"/>
      <c r="H102" s="242"/>
      <c r="I102" s="242"/>
      <c r="J102" s="242"/>
      <c r="K102" s="151" t="s">
        <v>779</v>
      </c>
      <c r="L102" s="214">
        <f>SUM(L85:L101)</f>
        <v>28641854</v>
      </c>
    </row>
    <row r="103" spans="1:12" x14ac:dyDescent="0.25">
      <c r="A103" s="617"/>
      <c r="B103" s="549" t="s">
        <v>1717</v>
      </c>
      <c r="C103" s="549"/>
      <c r="D103" s="549"/>
      <c r="E103" s="549"/>
      <c r="F103" s="549"/>
      <c r="G103" s="549"/>
      <c r="H103" s="549"/>
      <c r="I103" s="549"/>
      <c r="J103" s="549"/>
      <c r="K103" s="168"/>
      <c r="L103" s="179"/>
    </row>
    <row r="104" spans="1:12" x14ac:dyDescent="0.25">
      <c r="A104" s="537" t="s">
        <v>1736</v>
      </c>
      <c r="B104" s="36" t="s">
        <v>758</v>
      </c>
      <c r="C104" s="36" t="s">
        <v>759</v>
      </c>
      <c r="D104" s="36" t="s">
        <v>760</v>
      </c>
      <c r="E104" s="36" t="s">
        <v>761</v>
      </c>
      <c r="F104" s="36" t="s">
        <v>762</v>
      </c>
      <c r="G104" s="36" t="s">
        <v>763</v>
      </c>
      <c r="H104" s="36" t="s">
        <v>764</v>
      </c>
      <c r="I104" s="36" t="s">
        <v>46</v>
      </c>
      <c r="J104" s="36" t="s">
        <v>765</v>
      </c>
      <c r="K104" s="36" t="s">
        <v>762</v>
      </c>
      <c r="L104" s="36" t="s">
        <v>766</v>
      </c>
    </row>
    <row r="105" spans="1:12" ht="120" x14ac:dyDescent="0.25">
      <c r="A105" s="537"/>
      <c r="B105" s="229" t="s">
        <v>448</v>
      </c>
      <c r="C105" s="148"/>
      <c r="D105" s="149">
        <v>44930</v>
      </c>
      <c r="E105" s="148" t="s">
        <v>768</v>
      </c>
      <c r="F105" s="150">
        <v>2023100012</v>
      </c>
      <c r="G105" s="148" t="s">
        <v>1235</v>
      </c>
      <c r="H105" s="148">
        <v>98385714</v>
      </c>
      <c r="I105" s="148" t="s">
        <v>1718</v>
      </c>
      <c r="J105" s="148" t="s">
        <v>771</v>
      </c>
      <c r="K105" s="151">
        <v>2023000064</v>
      </c>
      <c r="L105" s="152">
        <v>1000000</v>
      </c>
    </row>
    <row r="106" spans="1:12" ht="120" x14ac:dyDescent="0.25">
      <c r="A106" s="537"/>
      <c r="B106" s="230" t="s">
        <v>448</v>
      </c>
      <c r="C106" s="153"/>
      <c r="D106" s="154">
        <v>44985</v>
      </c>
      <c r="E106" s="153" t="s">
        <v>768</v>
      </c>
      <c r="F106" s="155">
        <v>2023100252</v>
      </c>
      <c r="G106" s="153" t="s">
        <v>1237</v>
      </c>
      <c r="H106" s="153">
        <v>901005205</v>
      </c>
      <c r="I106" s="153" t="s">
        <v>1719</v>
      </c>
      <c r="J106" s="153" t="s">
        <v>771</v>
      </c>
      <c r="K106" s="156">
        <v>2023000276</v>
      </c>
      <c r="L106" s="157">
        <v>900000</v>
      </c>
    </row>
    <row r="107" spans="1:12" ht="105" x14ac:dyDescent="0.25">
      <c r="A107" s="537"/>
      <c r="B107" s="229" t="s">
        <v>448</v>
      </c>
      <c r="C107" s="148"/>
      <c r="D107" s="149">
        <v>45020</v>
      </c>
      <c r="E107" s="148" t="s">
        <v>768</v>
      </c>
      <c r="F107" s="150">
        <v>2023100471</v>
      </c>
      <c r="G107" s="148" t="s">
        <v>1235</v>
      </c>
      <c r="H107" s="148">
        <v>98385714</v>
      </c>
      <c r="I107" s="148" t="s">
        <v>1720</v>
      </c>
      <c r="J107" s="148" t="s">
        <v>771</v>
      </c>
      <c r="K107" s="151">
        <v>2023000688</v>
      </c>
      <c r="L107" s="152">
        <v>500000</v>
      </c>
    </row>
    <row r="108" spans="1:12" ht="105" x14ac:dyDescent="0.25">
      <c r="A108" s="537"/>
      <c r="B108" s="230" t="s">
        <v>448</v>
      </c>
      <c r="C108" s="153"/>
      <c r="D108" s="154">
        <v>45020</v>
      </c>
      <c r="E108" s="153" t="s">
        <v>768</v>
      </c>
      <c r="F108" s="155">
        <v>2023100472</v>
      </c>
      <c r="G108" s="153" t="s">
        <v>1567</v>
      </c>
      <c r="H108" s="153">
        <v>830048145</v>
      </c>
      <c r="I108" s="153" t="s">
        <v>1721</v>
      </c>
      <c r="J108" s="153" t="s">
        <v>771</v>
      </c>
      <c r="K108" s="156">
        <v>2023000673</v>
      </c>
      <c r="L108" s="157">
        <v>330000</v>
      </c>
    </row>
    <row r="109" spans="1:12" x14ac:dyDescent="0.25">
      <c r="A109" s="537"/>
      <c r="B109" s="25"/>
      <c r="C109" s="25"/>
      <c r="D109" s="25"/>
      <c r="E109" s="25"/>
      <c r="F109" s="25"/>
      <c r="G109" s="25"/>
      <c r="H109" s="25"/>
      <c r="I109" s="25"/>
      <c r="J109" s="25"/>
      <c r="K109" s="25"/>
      <c r="L109" s="620">
        <f>SUM(L105:L108)</f>
        <v>2730000</v>
      </c>
    </row>
    <row r="110" spans="1:12" x14ac:dyDescent="0.25">
      <c r="A110" s="537"/>
      <c r="B110" s="25"/>
      <c r="C110" s="25"/>
      <c r="D110" s="25"/>
      <c r="E110" s="25"/>
      <c r="F110" s="25"/>
      <c r="G110" s="25"/>
      <c r="H110" s="25"/>
      <c r="I110" s="25"/>
      <c r="J110" s="25"/>
      <c r="K110" s="25" t="s">
        <v>779</v>
      </c>
      <c r="L110" s="621"/>
    </row>
    <row r="111" spans="1:12" x14ac:dyDescent="0.25">
      <c r="A111" s="537"/>
      <c r="B111" s="579" t="s">
        <v>1722</v>
      </c>
      <c r="C111" s="579"/>
      <c r="D111" s="579"/>
      <c r="E111" s="579"/>
      <c r="F111" s="579"/>
      <c r="G111" s="579"/>
      <c r="H111" s="579"/>
      <c r="I111" s="579"/>
      <c r="J111" s="579"/>
      <c r="K111" s="30"/>
      <c r="L111" s="104"/>
    </row>
    <row r="112" spans="1:12" x14ac:dyDescent="0.25">
      <c r="A112" s="537"/>
      <c r="B112" s="36" t="s">
        <v>758</v>
      </c>
      <c r="C112" s="36" t="s">
        <v>759</v>
      </c>
      <c r="D112" s="36" t="s">
        <v>760</v>
      </c>
      <c r="E112" s="36" t="s">
        <v>761</v>
      </c>
      <c r="F112" s="36" t="s">
        <v>762</v>
      </c>
      <c r="G112" s="36" t="s">
        <v>763</v>
      </c>
      <c r="H112" s="36" t="s">
        <v>764</v>
      </c>
      <c r="I112" s="36" t="s">
        <v>46</v>
      </c>
      <c r="J112" s="36" t="s">
        <v>765</v>
      </c>
      <c r="K112" s="36" t="s">
        <v>762</v>
      </c>
      <c r="L112" s="36" t="s">
        <v>766</v>
      </c>
    </row>
    <row r="113" spans="1:12" ht="29.25" customHeight="1" x14ac:dyDescent="0.25">
      <c r="A113" s="537"/>
      <c r="B113" s="36" t="s">
        <v>758</v>
      </c>
      <c r="C113" s="36" t="s">
        <v>759</v>
      </c>
      <c r="D113" s="36" t="s">
        <v>760</v>
      </c>
      <c r="E113" s="36" t="s">
        <v>761</v>
      </c>
      <c r="F113" s="36" t="s">
        <v>762</v>
      </c>
      <c r="G113" s="36" t="s">
        <v>763</v>
      </c>
      <c r="H113" s="36" t="s">
        <v>764</v>
      </c>
      <c r="I113" s="36" t="s">
        <v>46</v>
      </c>
      <c r="J113" s="36" t="s">
        <v>765</v>
      </c>
      <c r="K113" s="36" t="s">
        <v>762</v>
      </c>
      <c r="L113" s="36" t="s">
        <v>766</v>
      </c>
    </row>
    <row r="114" spans="1:12" ht="166.5" customHeight="1" x14ac:dyDescent="0.25">
      <c r="A114" s="537"/>
      <c r="B114" s="229" t="s">
        <v>733</v>
      </c>
      <c r="C114" s="148"/>
      <c r="D114" s="149">
        <v>44956</v>
      </c>
      <c r="E114" s="148" t="s">
        <v>768</v>
      </c>
      <c r="F114" s="150">
        <v>2023100099</v>
      </c>
      <c r="G114" s="148" t="s">
        <v>970</v>
      </c>
      <c r="H114" s="148">
        <v>1085261996</v>
      </c>
      <c r="I114" s="148" t="s">
        <v>1723</v>
      </c>
      <c r="J114" s="148" t="s">
        <v>771</v>
      </c>
      <c r="K114" s="151">
        <v>2023000050</v>
      </c>
      <c r="L114" s="152">
        <v>1950000</v>
      </c>
    </row>
    <row r="115" spans="1:12" ht="161.25" customHeight="1" x14ac:dyDescent="0.25">
      <c r="A115" s="537"/>
      <c r="B115" s="230" t="s">
        <v>733</v>
      </c>
      <c r="C115" s="153"/>
      <c r="D115" s="154">
        <v>44956</v>
      </c>
      <c r="E115" s="153" t="s">
        <v>768</v>
      </c>
      <c r="F115" s="155">
        <v>2023100100</v>
      </c>
      <c r="G115" s="153" t="s">
        <v>1266</v>
      </c>
      <c r="H115" s="153">
        <v>1085244143</v>
      </c>
      <c r="I115" s="153" t="s">
        <v>1724</v>
      </c>
      <c r="J115" s="153" t="s">
        <v>771</v>
      </c>
      <c r="K115" s="156">
        <v>2023000049</v>
      </c>
      <c r="L115" s="157">
        <v>1950000</v>
      </c>
    </row>
    <row r="116" spans="1:12" ht="225" x14ac:dyDescent="0.25">
      <c r="A116" s="537"/>
      <c r="B116" s="229" t="s">
        <v>733</v>
      </c>
      <c r="C116" s="148"/>
      <c r="D116" s="149">
        <v>44980</v>
      </c>
      <c r="E116" s="148" t="s">
        <v>768</v>
      </c>
      <c r="F116" s="150">
        <v>2023100220</v>
      </c>
      <c r="G116" s="148" t="s">
        <v>970</v>
      </c>
      <c r="H116" s="148">
        <v>1085261996</v>
      </c>
      <c r="I116" s="148" t="s">
        <v>1725</v>
      </c>
      <c r="J116" s="148" t="s">
        <v>771</v>
      </c>
      <c r="K116" s="151">
        <v>2023000167</v>
      </c>
      <c r="L116" s="152">
        <v>1950000</v>
      </c>
    </row>
    <row r="117" spans="1:12" ht="240" x14ac:dyDescent="0.25">
      <c r="A117" s="537"/>
      <c r="B117" s="230" t="s">
        <v>733</v>
      </c>
      <c r="C117" s="153"/>
      <c r="D117" s="154">
        <v>44980</v>
      </c>
      <c r="E117" s="153" t="s">
        <v>768</v>
      </c>
      <c r="F117" s="155">
        <v>2023100221</v>
      </c>
      <c r="G117" s="153" t="s">
        <v>1266</v>
      </c>
      <c r="H117" s="153">
        <v>1085244143</v>
      </c>
      <c r="I117" s="153" t="s">
        <v>1726</v>
      </c>
      <c r="J117" s="153" t="s">
        <v>771</v>
      </c>
      <c r="K117" s="156">
        <v>2023000168</v>
      </c>
      <c r="L117" s="157">
        <v>1950000</v>
      </c>
    </row>
    <row r="118" spans="1:12" ht="165" x14ac:dyDescent="0.25">
      <c r="A118" s="537"/>
      <c r="B118" s="229" t="s">
        <v>733</v>
      </c>
      <c r="C118" s="148"/>
      <c r="D118" s="149">
        <v>44980</v>
      </c>
      <c r="E118" s="148" t="s">
        <v>768</v>
      </c>
      <c r="F118" s="150">
        <v>2023100225</v>
      </c>
      <c r="G118" s="148" t="s">
        <v>1255</v>
      </c>
      <c r="H118" s="148">
        <v>1085261258</v>
      </c>
      <c r="I118" s="148" t="s">
        <v>1727</v>
      </c>
      <c r="J118" s="148" t="s">
        <v>771</v>
      </c>
      <c r="K118" s="151">
        <v>2023000169</v>
      </c>
      <c r="L118" s="152">
        <v>1700000</v>
      </c>
    </row>
    <row r="119" spans="1:12" ht="105" x14ac:dyDescent="0.25">
      <c r="A119" s="537"/>
      <c r="B119" s="230" t="s">
        <v>733</v>
      </c>
      <c r="C119" s="153"/>
      <c r="D119" s="154">
        <v>45001</v>
      </c>
      <c r="E119" s="153" t="s">
        <v>768</v>
      </c>
      <c r="F119" s="155">
        <v>2023100305</v>
      </c>
      <c r="G119" s="153" t="s">
        <v>1728</v>
      </c>
      <c r="H119" s="153">
        <v>1085288499</v>
      </c>
      <c r="I119" s="153" t="s">
        <v>1729</v>
      </c>
      <c r="J119" s="153" t="s">
        <v>771</v>
      </c>
      <c r="K119" s="156">
        <v>2023000429</v>
      </c>
      <c r="L119" s="157">
        <v>6500000</v>
      </c>
    </row>
    <row r="120" spans="1:12" ht="240" x14ac:dyDescent="0.25">
      <c r="A120" s="537"/>
      <c r="B120" s="229" t="s">
        <v>733</v>
      </c>
      <c r="C120" s="148"/>
      <c r="D120" s="149">
        <v>45012</v>
      </c>
      <c r="E120" s="148" t="s">
        <v>768</v>
      </c>
      <c r="F120" s="150">
        <v>2023100408</v>
      </c>
      <c r="G120" s="148" t="s">
        <v>1266</v>
      </c>
      <c r="H120" s="148">
        <v>1085244143</v>
      </c>
      <c r="I120" s="148" t="s">
        <v>1730</v>
      </c>
      <c r="J120" s="148" t="s">
        <v>771</v>
      </c>
      <c r="K120" s="151">
        <v>2023000168</v>
      </c>
      <c r="L120" s="152">
        <v>1950000</v>
      </c>
    </row>
    <row r="121" spans="1:12" ht="206.25" customHeight="1" thickBot="1" x14ac:dyDescent="0.3">
      <c r="A121" s="541"/>
      <c r="B121" s="230" t="s">
        <v>733</v>
      </c>
      <c r="C121" s="153"/>
      <c r="D121" s="154">
        <v>45012</v>
      </c>
      <c r="E121" s="153" t="s">
        <v>768</v>
      </c>
      <c r="F121" s="155">
        <v>2023100412</v>
      </c>
      <c r="G121" s="153" t="s">
        <v>970</v>
      </c>
      <c r="H121" s="153">
        <v>1085261996</v>
      </c>
      <c r="I121" s="153" t="s">
        <v>1731</v>
      </c>
      <c r="J121" s="153" t="s">
        <v>771</v>
      </c>
      <c r="K121" s="156">
        <v>2023000167</v>
      </c>
      <c r="L121" s="157">
        <v>1950000</v>
      </c>
    </row>
    <row r="122" spans="1:12" ht="35.25" customHeight="1" x14ac:dyDescent="0.25">
      <c r="A122" s="210"/>
      <c r="B122" s="256"/>
      <c r="C122" s="256"/>
      <c r="D122" s="257"/>
      <c r="E122" s="256"/>
      <c r="F122" s="258"/>
      <c r="G122" s="256"/>
      <c r="H122" s="256"/>
      <c r="I122" s="256"/>
      <c r="J122" s="256"/>
      <c r="K122" s="231" t="s">
        <v>1154</v>
      </c>
      <c r="L122" s="259">
        <f>SUM(L114:L121)</f>
        <v>19900000</v>
      </c>
    </row>
    <row r="123" spans="1:12" ht="30" customHeight="1" x14ac:dyDescent="0.25">
      <c r="A123" s="619" t="s">
        <v>1735</v>
      </c>
      <c r="B123" s="192" t="s">
        <v>1734</v>
      </c>
      <c r="C123" s="25"/>
      <c r="D123" s="25"/>
      <c r="E123" s="25"/>
      <c r="F123" s="25"/>
      <c r="G123" s="25"/>
      <c r="H123" s="25"/>
      <c r="I123" s="25"/>
      <c r="J123" s="25"/>
      <c r="K123" s="25" t="s">
        <v>779</v>
      </c>
      <c r="L123" s="251">
        <f>+L102+L109+L122</f>
        <v>51271854</v>
      </c>
    </row>
    <row r="124" spans="1:12" ht="28.5" x14ac:dyDescent="0.25">
      <c r="A124" s="619"/>
      <c r="B124" s="199" t="s">
        <v>758</v>
      </c>
      <c r="C124" s="199" t="s">
        <v>759</v>
      </c>
      <c r="D124" s="199" t="s">
        <v>760</v>
      </c>
      <c r="E124" s="199" t="s">
        <v>761</v>
      </c>
      <c r="F124" s="199" t="s">
        <v>762</v>
      </c>
      <c r="G124" s="199" t="s">
        <v>763</v>
      </c>
      <c r="H124" s="199" t="s">
        <v>764</v>
      </c>
      <c r="I124" s="199" t="s">
        <v>46</v>
      </c>
      <c r="J124" s="199" t="s">
        <v>765</v>
      </c>
      <c r="K124" s="199" t="s">
        <v>762</v>
      </c>
      <c r="L124" s="199" t="s">
        <v>766</v>
      </c>
    </row>
    <row r="125" spans="1:12" ht="75" x14ac:dyDescent="0.25">
      <c r="A125" s="619"/>
      <c r="B125" s="229" t="s">
        <v>652</v>
      </c>
      <c r="C125" s="148"/>
      <c r="D125" s="149">
        <v>44980</v>
      </c>
      <c r="E125" s="148" t="s">
        <v>1200</v>
      </c>
      <c r="F125" s="150">
        <v>2023000065</v>
      </c>
      <c r="G125" s="148" t="s">
        <v>1077</v>
      </c>
      <c r="H125" s="148">
        <v>87070281</v>
      </c>
      <c r="I125" s="148" t="s">
        <v>1732</v>
      </c>
      <c r="J125" s="148" t="s">
        <v>771</v>
      </c>
      <c r="K125" s="151">
        <v>2023000025</v>
      </c>
      <c r="L125" s="152">
        <v>10924.37</v>
      </c>
    </row>
    <row r="126" spans="1:12" ht="60" x14ac:dyDescent="0.25">
      <c r="A126" s="619"/>
      <c r="B126" s="230" t="s">
        <v>652</v>
      </c>
      <c r="C126" s="153"/>
      <c r="D126" s="154">
        <v>45013</v>
      </c>
      <c r="E126" s="153" t="s">
        <v>1200</v>
      </c>
      <c r="F126" s="155">
        <v>2023000139</v>
      </c>
      <c r="G126" s="153" t="s">
        <v>1590</v>
      </c>
      <c r="H126" s="153">
        <v>900512646</v>
      </c>
      <c r="I126" s="153" t="s">
        <v>1733</v>
      </c>
      <c r="J126" s="153" t="s">
        <v>771</v>
      </c>
      <c r="K126" s="156">
        <v>2023000533</v>
      </c>
      <c r="L126" s="157">
        <v>1180000</v>
      </c>
    </row>
    <row r="127" spans="1:12" ht="15.75" thickBot="1" x14ac:dyDescent="0.3">
      <c r="A127" s="245"/>
      <c r="B127" s="230"/>
      <c r="C127" s="153"/>
      <c r="D127" s="154"/>
      <c r="E127" s="153"/>
      <c r="F127" s="155"/>
      <c r="G127" s="153"/>
      <c r="H127" s="153"/>
      <c r="I127" s="153"/>
      <c r="J127" s="153"/>
      <c r="K127" s="156"/>
      <c r="L127" s="157"/>
    </row>
    <row r="128" spans="1:12" x14ac:dyDescent="0.25">
      <c r="A128" s="616"/>
      <c r="B128" s="196"/>
      <c r="C128" s="174"/>
      <c r="D128" s="174"/>
      <c r="E128" s="174"/>
      <c r="F128" s="174"/>
      <c r="G128" s="174"/>
      <c r="H128" s="174"/>
      <c r="I128" s="174"/>
      <c r="J128" s="174"/>
      <c r="K128" s="174"/>
      <c r="L128" s="573">
        <f>SUM(L125:L126)</f>
        <v>1190924.3700000001</v>
      </c>
    </row>
    <row r="129" spans="1:12" ht="28.5" customHeight="1" x14ac:dyDescent="0.25">
      <c r="A129" s="617"/>
      <c r="B129" s="615" t="s">
        <v>1633</v>
      </c>
      <c r="C129" s="586"/>
      <c r="D129" s="586"/>
      <c r="E129" s="586"/>
      <c r="F129" s="586"/>
      <c r="G129" s="586"/>
      <c r="H129" s="586"/>
      <c r="I129" s="586"/>
      <c r="J129" s="158"/>
      <c r="K129" s="161"/>
      <c r="L129" s="574"/>
    </row>
    <row r="130" spans="1:12" x14ac:dyDescent="0.25">
      <c r="A130" s="617"/>
      <c r="B130" s="196"/>
      <c r="C130" s="174"/>
      <c r="D130" s="174"/>
      <c r="E130" s="174"/>
      <c r="F130" s="174"/>
      <c r="G130" s="174"/>
      <c r="H130" s="174"/>
      <c r="I130" s="174"/>
      <c r="J130" s="174"/>
      <c r="K130" s="168"/>
      <c r="L130" s="179"/>
    </row>
    <row r="131" spans="1:12" x14ac:dyDescent="0.25">
      <c r="A131" s="617"/>
      <c r="B131" s="196" t="s">
        <v>758</v>
      </c>
      <c r="C131" s="174" t="s">
        <v>759</v>
      </c>
      <c r="D131" s="174" t="s">
        <v>760</v>
      </c>
      <c r="E131" s="174" t="s">
        <v>761</v>
      </c>
      <c r="F131" s="174" t="s">
        <v>762</v>
      </c>
      <c r="G131" s="174" t="s">
        <v>763</v>
      </c>
      <c r="H131" s="174" t="s">
        <v>764</v>
      </c>
      <c r="I131" s="174" t="s">
        <v>46</v>
      </c>
      <c r="J131" s="174" t="s">
        <v>765</v>
      </c>
      <c r="K131" s="174" t="s">
        <v>762</v>
      </c>
      <c r="L131" s="174" t="s">
        <v>766</v>
      </c>
    </row>
    <row r="132" spans="1:12" x14ac:dyDescent="0.25">
      <c r="A132" s="617"/>
      <c r="B132" s="188" t="s">
        <v>116</v>
      </c>
      <c r="C132" s="158"/>
      <c r="D132" s="159">
        <v>44985</v>
      </c>
      <c r="E132" s="158" t="s">
        <v>768</v>
      </c>
      <c r="F132" s="160">
        <v>2023700052</v>
      </c>
      <c r="G132" s="158" t="s">
        <v>1623</v>
      </c>
      <c r="H132" s="158">
        <v>1085925452</v>
      </c>
      <c r="I132" s="158" t="s">
        <v>1737</v>
      </c>
      <c r="J132" s="158" t="s">
        <v>771</v>
      </c>
      <c r="K132" s="161">
        <v>2023000366</v>
      </c>
      <c r="L132" s="162">
        <v>131515</v>
      </c>
    </row>
    <row r="133" spans="1:12" x14ac:dyDescent="0.25">
      <c r="A133" s="617"/>
      <c r="B133" s="189" t="s">
        <v>116</v>
      </c>
      <c r="C133" s="163"/>
      <c r="D133" s="164">
        <v>44985</v>
      </c>
      <c r="E133" s="163" t="s">
        <v>768</v>
      </c>
      <c r="F133" s="165">
        <v>2023700053</v>
      </c>
      <c r="G133" s="163" t="s">
        <v>1738</v>
      </c>
      <c r="H133" s="163">
        <v>1010100564</v>
      </c>
      <c r="I133" s="163" t="s">
        <v>1739</v>
      </c>
      <c r="J133" s="163" t="s">
        <v>771</v>
      </c>
      <c r="K133" s="166">
        <v>2023000371</v>
      </c>
      <c r="L133" s="167">
        <v>33678</v>
      </c>
    </row>
    <row r="134" spans="1:12" x14ac:dyDescent="0.25">
      <c r="A134" s="224"/>
      <c r="B134" s="189"/>
      <c r="C134" s="163"/>
      <c r="D134" s="164"/>
      <c r="E134" s="163"/>
      <c r="F134" s="165"/>
      <c r="G134" s="163"/>
      <c r="H134" s="163"/>
      <c r="I134" s="163"/>
      <c r="J134" s="163"/>
      <c r="K134" s="166"/>
      <c r="L134" s="167">
        <f>SUM(L132:L133)</f>
        <v>165193</v>
      </c>
    </row>
    <row r="135" spans="1:12" x14ac:dyDescent="0.25">
      <c r="A135" s="224"/>
      <c r="B135" s="189"/>
      <c r="C135" s="163"/>
      <c r="D135" s="164"/>
      <c r="E135" s="163"/>
      <c r="F135" s="165"/>
      <c r="G135" s="163"/>
      <c r="H135" s="163"/>
      <c r="I135" s="163" t="s">
        <v>1758</v>
      </c>
      <c r="J135" s="163"/>
      <c r="K135" s="166"/>
      <c r="L135" s="167">
        <v>680499</v>
      </c>
    </row>
    <row r="136" spans="1:12" x14ac:dyDescent="0.25">
      <c r="A136" s="138"/>
      <c r="B136" s="239" t="s">
        <v>1613</v>
      </c>
      <c r="C136" s="158"/>
      <c r="D136" s="158"/>
      <c r="E136" s="158"/>
      <c r="F136" s="158"/>
      <c r="G136" s="158"/>
      <c r="H136" s="158"/>
      <c r="I136" s="158"/>
      <c r="J136" s="158"/>
      <c r="K136" s="158"/>
      <c r="L136" s="262">
        <f>+L134+L135</f>
        <v>845692</v>
      </c>
    </row>
    <row r="137" spans="1:12" x14ac:dyDescent="0.25">
      <c r="A137" s="253" t="s">
        <v>1331</v>
      </c>
      <c r="B137" s="196" t="s">
        <v>758</v>
      </c>
      <c r="C137" s="174" t="s">
        <v>759</v>
      </c>
      <c r="D137" s="174" t="s">
        <v>760</v>
      </c>
      <c r="E137" s="174" t="s">
        <v>761</v>
      </c>
      <c r="F137" s="174" t="s">
        <v>762</v>
      </c>
      <c r="G137" s="174" t="s">
        <v>763</v>
      </c>
      <c r="H137" s="174" t="s">
        <v>764</v>
      </c>
      <c r="I137" s="174" t="s">
        <v>46</v>
      </c>
      <c r="J137" s="174" t="s">
        <v>765</v>
      </c>
      <c r="K137" s="174" t="s">
        <v>762</v>
      </c>
      <c r="L137" s="174" t="s">
        <v>766</v>
      </c>
    </row>
    <row r="138" spans="1:12" x14ac:dyDescent="0.25">
      <c r="A138" s="138"/>
      <c r="B138" s="601"/>
      <c r="C138" s="515"/>
      <c r="D138" s="515"/>
      <c r="E138" s="515"/>
      <c r="F138" s="515"/>
      <c r="G138" s="515"/>
      <c r="H138" s="515"/>
      <c r="I138" s="515"/>
      <c r="J138" s="515"/>
      <c r="K138" s="168"/>
      <c r="L138" s="179"/>
    </row>
    <row r="139" spans="1:12" x14ac:dyDescent="0.25">
      <c r="A139" s="138"/>
      <c r="B139" s="196" t="s">
        <v>758</v>
      </c>
      <c r="C139" s="174" t="s">
        <v>759</v>
      </c>
      <c r="D139" s="174" t="s">
        <v>760</v>
      </c>
      <c r="E139" s="174" t="s">
        <v>761</v>
      </c>
      <c r="F139" s="174" t="s">
        <v>762</v>
      </c>
      <c r="G139" s="174" t="s">
        <v>763</v>
      </c>
      <c r="H139" s="174" t="s">
        <v>764</v>
      </c>
      <c r="I139" s="174" t="s">
        <v>46</v>
      </c>
      <c r="J139" s="174" t="s">
        <v>765</v>
      </c>
      <c r="K139" s="174" t="s">
        <v>762</v>
      </c>
      <c r="L139" s="174" t="s">
        <v>766</v>
      </c>
    </row>
    <row r="140" spans="1:12" x14ac:dyDescent="0.25">
      <c r="A140" s="138"/>
      <c r="B140" s="188" t="s">
        <v>629</v>
      </c>
      <c r="C140" s="158"/>
      <c r="D140" s="159">
        <v>44985</v>
      </c>
      <c r="E140" s="158" t="s">
        <v>768</v>
      </c>
      <c r="F140" s="160">
        <v>2023700049</v>
      </c>
      <c r="G140" s="158" t="s">
        <v>1740</v>
      </c>
      <c r="H140" s="158">
        <v>87574127</v>
      </c>
      <c r="I140" s="158" t="s">
        <v>1741</v>
      </c>
      <c r="J140" s="158" t="s">
        <v>771</v>
      </c>
      <c r="K140" s="161">
        <v>2023000367</v>
      </c>
      <c r="L140" s="162">
        <v>39741</v>
      </c>
    </row>
    <row r="141" spans="1:12" x14ac:dyDescent="0.25">
      <c r="A141" s="138"/>
      <c r="B141" s="189" t="s">
        <v>629</v>
      </c>
      <c r="C141" s="163"/>
      <c r="D141" s="164">
        <v>44985</v>
      </c>
      <c r="E141" s="163" t="s">
        <v>768</v>
      </c>
      <c r="F141" s="165">
        <v>2023700050</v>
      </c>
      <c r="G141" s="163" t="s">
        <v>1598</v>
      </c>
      <c r="H141" s="163">
        <v>1085306253</v>
      </c>
      <c r="I141" s="163" t="s">
        <v>1742</v>
      </c>
      <c r="J141" s="163" t="s">
        <v>771</v>
      </c>
      <c r="K141" s="166">
        <v>2023000368</v>
      </c>
      <c r="L141" s="167">
        <v>38645</v>
      </c>
    </row>
    <row r="142" spans="1:12" x14ac:dyDescent="0.25">
      <c r="A142" s="138"/>
      <c r="B142" s="188" t="s">
        <v>629</v>
      </c>
      <c r="C142" s="158"/>
      <c r="D142" s="159">
        <v>44985</v>
      </c>
      <c r="E142" s="158" t="s">
        <v>768</v>
      </c>
      <c r="F142" s="160">
        <v>2023700051</v>
      </c>
      <c r="G142" s="158" t="s">
        <v>1607</v>
      </c>
      <c r="H142" s="158">
        <v>1085302652</v>
      </c>
      <c r="I142" s="158" t="s">
        <v>1743</v>
      </c>
      <c r="J142" s="158" t="s">
        <v>771</v>
      </c>
      <c r="K142" s="161">
        <v>2023000369</v>
      </c>
      <c r="L142" s="162">
        <v>119707</v>
      </c>
    </row>
    <row r="143" spans="1:12" x14ac:dyDescent="0.25">
      <c r="A143" s="138"/>
      <c r="B143" s="189" t="s">
        <v>629</v>
      </c>
      <c r="C143" s="163"/>
      <c r="D143" s="164">
        <v>44985</v>
      </c>
      <c r="E143" s="163" t="s">
        <v>768</v>
      </c>
      <c r="F143" s="165">
        <v>2023700054</v>
      </c>
      <c r="G143" s="163" t="s">
        <v>1602</v>
      </c>
      <c r="H143" s="163">
        <v>59832519</v>
      </c>
      <c r="I143" s="163" t="s">
        <v>1744</v>
      </c>
      <c r="J143" s="163" t="s">
        <v>771</v>
      </c>
      <c r="K143" s="166">
        <v>2023000370</v>
      </c>
      <c r="L143" s="167">
        <v>54192</v>
      </c>
    </row>
    <row r="144" spans="1:12" x14ac:dyDescent="0.25">
      <c r="A144" s="138"/>
      <c r="B144" s="188" t="s">
        <v>629</v>
      </c>
      <c r="C144" s="158"/>
      <c r="D144" s="159">
        <v>44985</v>
      </c>
      <c r="E144" s="158" t="s">
        <v>768</v>
      </c>
      <c r="F144" s="160">
        <v>2023700055</v>
      </c>
      <c r="G144" s="158" t="s">
        <v>1074</v>
      </c>
      <c r="H144" s="158">
        <v>1085280624</v>
      </c>
      <c r="I144" s="158" t="s">
        <v>1745</v>
      </c>
      <c r="J144" s="158" t="s">
        <v>771</v>
      </c>
      <c r="K144" s="161">
        <v>2023000372</v>
      </c>
      <c r="L144" s="162">
        <v>135328</v>
      </c>
    </row>
    <row r="145" spans="1:12" x14ac:dyDescent="0.25">
      <c r="A145" s="138"/>
      <c r="B145" s="188"/>
      <c r="C145" s="158"/>
      <c r="D145" s="159"/>
      <c r="E145" s="158"/>
      <c r="F145" s="160"/>
      <c r="G145" s="158"/>
      <c r="H145" s="158"/>
      <c r="I145" s="158" t="s">
        <v>1758</v>
      </c>
      <c r="J145" s="158"/>
      <c r="K145" s="161"/>
      <c r="L145" s="162">
        <v>607147</v>
      </c>
    </row>
    <row r="146" spans="1:12" x14ac:dyDescent="0.25">
      <c r="A146" s="138"/>
      <c r="B146" s="595" t="s">
        <v>1305</v>
      </c>
      <c r="C146" s="517"/>
      <c r="D146" s="517"/>
      <c r="E146" s="517"/>
      <c r="F146" s="517"/>
      <c r="G146" s="517"/>
      <c r="H146" s="517"/>
      <c r="I146" s="517"/>
      <c r="J146" s="517"/>
      <c r="K146" s="517"/>
      <c r="L146" s="602">
        <f>SUM(L140:L145)</f>
        <v>994760</v>
      </c>
    </row>
    <row r="147" spans="1:12" ht="15.75" thickBot="1" x14ac:dyDescent="0.3">
      <c r="A147" s="83"/>
      <c r="B147" s="595"/>
      <c r="C147" s="517"/>
      <c r="D147" s="517"/>
      <c r="E147" s="517"/>
      <c r="F147" s="517"/>
      <c r="G147" s="517"/>
      <c r="H147" s="517"/>
      <c r="I147" s="517"/>
      <c r="J147" s="517"/>
      <c r="K147" s="517"/>
      <c r="L147" s="603"/>
    </row>
    <row r="148" spans="1:12" x14ac:dyDescent="0.25">
      <c r="B148" s="188"/>
      <c r="C148" s="158"/>
      <c r="D148" s="158"/>
      <c r="E148" s="158"/>
      <c r="F148" s="158"/>
      <c r="G148" s="158"/>
      <c r="H148" s="158"/>
      <c r="I148" s="158"/>
      <c r="J148" s="158"/>
      <c r="K148" s="158"/>
      <c r="L148" s="172"/>
    </row>
    <row r="149" spans="1:12" x14ac:dyDescent="0.25">
      <c r="B149" s="586"/>
      <c r="C149" s="586"/>
      <c r="D149" s="586"/>
      <c r="E149" s="586"/>
      <c r="F149" s="586"/>
      <c r="G149" s="586"/>
      <c r="H149" s="586"/>
      <c r="I149" s="586"/>
      <c r="J149" s="586"/>
      <c r="K149" s="168" t="s">
        <v>1154</v>
      </c>
      <c r="L149" s="179">
        <f>+L136+L146</f>
        <v>1840452</v>
      </c>
    </row>
    <row r="150" spans="1:12" x14ac:dyDescent="0.25">
      <c r="B150" s="261" t="s">
        <v>1759</v>
      </c>
    </row>
    <row r="151" spans="1:12" ht="29.25" thickBot="1" x14ac:dyDescent="0.3">
      <c r="A151" s="254"/>
      <c r="B151" s="176" t="s">
        <v>758</v>
      </c>
      <c r="C151" s="176" t="s">
        <v>759</v>
      </c>
      <c r="D151" s="176" t="s">
        <v>760</v>
      </c>
      <c r="E151" s="176" t="s">
        <v>761</v>
      </c>
      <c r="F151" s="176" t="s">
        <v>762</v>
      </c>
      <c r="G151" s="176" t="s">
        <v>763</v>
      </c>
      <c r="H151" s="176" t="s">
        <v>764</v>
      </c>
      <c r="I151" s="176" t="s">
        <v>46</v>
      </c>
      <c r="J151" s="176" t="s">
        <v>765</v>
      </c>
      <c r="K151" s="176" t="s">
        <v>762</v>
      </c>
      <c r="L151" s="176" t="s">
        <v>766</v>
      </c>
    </row>
    <row r="152" spans="1:12" ht="150" x14ac:dyDescent="0.25">
      <c r="A152" s="255" t="s">
        <v>495</v>
      </c>
      <c r="B152" s="229" t="s">
        <v>636</v>
      </c>
      <c r="C152" s="148"/>
      <c r="D152" s="149">
        <v>44963</v>
      </c>
      <c r="E152" s="148" t="s">
        <v>768</v>
      </c>
      <c r="F152" s="150">
        <v>2023700043</v>
      </c>
      <c r="G152" s="148" t="s">
        <v>1025</v>
      </c>
      <c r="H152" s="148">
        <v>94507863</v>
      </c>
      <c r="I152" s="148" t="s">
        <v>1746</v>
      </c>
      <c r="J152" s="148" t="s">
        <v>771</v>
      </c>
      <c r="K152" s="151">
        <v>2023000210</v>
      </c>
      <c r="L152" s="152">
        <v>1055990</v>
      </c>
    </row>
    <row r="153" spans="1:12" ht="150.75" thickBot="1" x14ac:dyDescent="0.3">
      <c r="A153" s="252"/>
      <c r="B153" s="230" t="s">
        <v>636</v>
      </c>
      <c r="C153" s="153"/>
      <c r="D153" s="154">
        <v>44963</v>
      </c>
      <c r="E153" s="153" t="s">
        <v>768</v>
      </c>
      <c r="F153" s="155">
        <v>2023700045</v>
      </c>
      <c r="G153" s="153" t="s">
        <v>1022</v>
      </c>
      <c r="H153" s="153">
        <v>1085248255</v>
      </c>
      <c r="I153" s="153" t="s">
        <v>1746</v>
      </c>
      <c r="J153" s="153" t="s">
        <v>771</v>
      </c>
      <c r="K153" s="156">
        <v>2023000209</v>
      </c>
      <c r="L153" s="157">
        <v>1662890</v>
      </c>
    </row>
    <row r="154" spans="1:12" x14ac:dyDescent="0.25">
      <c r="B154" s="606" t="s">
        <v>1305</v>
      </c>
      <c r="C154" s="606"/>
      <c r="D154" s="606"/>
      <c r="E154" s="606"/>
      <c r="F154" s="606"/>
      <c r="G154" s="606"/>
      <c r="H154" s="606"/>
      <c r="I154" s="606"/>
      <c r="J154" s="606"/>
      <c r="K154" s="606"/>
      <c r="L154" s="607">
        <f>SUM(L152:L153)</f>
        <v>2718880</v>
      </c>
    </row>
    <row r="155" spans="1:12" x14ac:dyDescent="0.25">
      <c r="B155" s="606"/>
      <c r="C155" s="606"/>
      <c r="D155" s="606"/>
      <c r="E155" s="606"/>
      <c r="F155" s="606"/>
      <c r="G155" s="606"/>
      <c r="H155" s="606"/>
      <c r="I155" s="606"/>
      <c r="J155" s="606"/>
      <c r="K155" s="606"/>
      <c r="L155" s="608"/>
    </row>
    <row r="156" spans="1:12" x14ac:dyDescent="0.25">
      <c r="B156" s="535"/>
      <c r="C156" s="535"/>
      <c r="D156" s="535"/>
      <c r="E156" s="535"/>
      <c r="F156" s="535"/>
      <c r="G156" s="535"/>
      <c r="H156" s="535"/>
      <c r="I156" s="535"/>
      <c r="J156" s="535"/>
      <c r="K156" s="33"/>
      <c r="L156" s="232">
        <f>+L149+L154</f>
        <v>4559332</v>
      </c>
    </row>
    <row r="159" spans="1:12" x14ac:dyDescent="0.25">
      <c r="B159" t="s">
        <v>1331</v>
      </c>
    </row>
    <row r="160" spans="1:12" x14ac:dyDescent="0.25">
      <c r="B160" s="261" t="s">
        <v>1747</v>
      </c>
      <c r="E160" s="261" t="s">
        <v>1751</v>
      </c>
    </row>
    <row r="161" spans="2:6" x14ac:dyDescent="0.25">
      <c r="B161" t="s">
        <v>1748</v>
      </c>
      <c r="C161" s="146">
        <v>233653</v>
      </c>
      <c r="E161" t="s">
        <v>1752</v>
      </c>
      <c r="F161" s="146">
        <v>108384</v>
      </c>
    </row>
    <row r="162" spans="2:6" x14ac:dyDescent="0.25">
      <c r="B162" t="s">
        <v>1749</v>
      </c>
      <c r="C162" s="146">
        <v>282249</v>
      </c>
      <c r="E162" t="s">
        <v>1753</v>
      </c>
      <c r="F162" s="146">
        <v>108384</v>
      </c>
    </row>
    <row r="163" spans="2:6" x14ac:dyDescent="0.25">
      <c r="B163" t="s">
        <v>1750</v>
      </c>
      <c r="C163" s="146">
        <v>164597</v>
      </c>
      <c r="E163" t="s">
        <v>1754</v>
      </c>
      <c r="F163" s="146">
        <v>108384</v>
      </c>
    </row>
    <row r="164" spans="2:6" x14ac:dyDescent="0.25">
      <c r="B164" t="s">
        <v>1154</v>
      </c>
      <c r="C164" s="260">
        <f>SUM(C161:C163)</f>
        <v>680499</v>
      </c>
      <c r="E164" t="s">
        <v>1755</v>
      </c>
      <c r="F164" s="146">
        <v>39741</v>
      </c>
    </row>
    <row r="165" spans="2:6" x14ac:dyDescent="0.25">
      <c r="C165" s="260"/>
      <c r="E165" t="s">
        <v>1756</v>
      </c>
      <c r="F165" s="146">
        <v>133870</v>
      </c>
    </row>
    <row r="166" spans="2:6" x14ac:dyDescent="0.25">
      <c r="C166" s="146"/>
      <c r="E166" t="s">
        <v>1757</v>
      </c>
      <c r="F166" s="146">
        <v>108384</v>
      </c>
    </row>
    <row r="167" spans="2:6" x14ac:dyDescent="0.25">
      <c r="F167" s="260">
        <f>SUM(F161:F166)</f>
        <v>607147</v>
      </c>
    </row>
  </sheetData>
  <mergeCells count="29">
    <mergeCell ref="A123:A126"/>
    <mergeCell ref="A94:A103"/>
    <mergeCell ref="A104:A121"/>
    <mergeCell ref="B129:I129"/>
    <mergeCell ref="L109:L110"/>
    <mergeCell ref="A128:A133"/>
    <mergeCell ref="L128:L129"/>
    <mergeCell ref="B103:J103"/>
    <mergeCell ref="B111:J111"/>
    <mergeCell ref="A68:A77"/>
    <mergeCell ref="A3:A12"/>
    <mergeCell ref="B21:L21"/>
    <mergeCell ref="A20:A38"/>
    <mergeCell ref="B15:J15"/>
    <mergeCell ref="A16:A19"/>
    <mergeCell ref="B33:J33"/>
    <mergeCell ref="B34:L34"/>
    <mergeCell ref="B40:L40"/>
    <mergeCell ref="B64:J64"/>
    <mergeCell ref="A41:A61"/>
    <mergeCell ref="B13:J13"/>
    <mergeCell ref="B156:J156"/>
    <mergeCell ref="B138:J138"/>
    <mergeCell ref="B146:K147"/>
    <mergeCell ref="L146:L147"/>
    <mergeCell ref="B82:J82"/>
    <mergeCell ref="B149:J149"/>
    <mergeCell ref="B154:K155"/>
    <mergeCell ref="L154:L15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161"/>
  <sheetViews>
    <sheetView topLeftCell="A139" workbookViewId="0">
      <selection activeCell="G176" sqref="G176"/>
    </sheetView>
  </sheetViews>
  <sheetFormatPr baseColWidth="10" defaultRowHeight="15" x14ac:dyDescent="0.25"/>
  <cols>
    <col min="1" max="1" width="16" customWidth="1"/>
    <col min="2" max="2" width="23" customWidth="1"/>
    <col min="3" max="3" width="14.7109375" customWidth="1"/>
    <col min="5" max="5" width="22.5703125" customWidth="1"/>
    <col min="6" max="6" width="12.7109375" customWidth="1"/>
    <col min="7" max="7" width="43.7109375" customWidth="1"/>
    <col min="9" max="9" width="42.140625" customWidth="1"/>
    <col min="10" max="10" width="22.85546875" customWidth="1"/>
    <col min="11" max="11" width="12.28515625" customWidth="1"/>
    <col min="12" max="12" width="22.28515625" style="50" customWidth="1"/>
  </cols>
  <sheetData>
    <row r="1" spans="1:27" ht="23.25" x14ac:dyDescent="0.35">
      <c r="B1" s="40" t="s">
        <v>1158</v>
      </c>
    </row>
    <row r="2" spans="1:27" ht="23.25" x14ac:dyDescent="0.35">
      <c r="B2" s="40" t="s">
        <v>1691</v>
      </c>
    </row>
    <row r="3" spans="1:27" ht="34.5" customHeight="1" x14ac:dyDescent="0.25">
      <c r="A3" s="609" t="s">
        <v>1155</v>
      </c>
      <c r="B3" s="36" t="s">
        <v>758</v>
      </c>
      <c r="C3" s="36" t="s">
        <v>759</v>
      </c>
      <c r="D3" s="36" t="s">
        <v>760</v>
      </c>
      <c r="E3" s="36" t="s">
        <v>761</v>
      </c>
      <c r="F3" s="36" t="s">
        <v>762</v>
      </c>
      <c r="G3" s="36" t="s">
        <v>763</v>
      </c>
      <c r="H3" s="36" t="s">
        <v>764</v>
      </c>
      <c r="I3" s="36" t="s">
        <v>46</v>
      </c>
      <c r="J3" s="36" t="s">
        <v>765</v>
      </c>
      <c r="K3" s="36" t="s">
        <v>762</v>
      </c>
      <c r="L3" s="36" t="s">
        <v>766</v>
      </c>
    </row>
    <row r="4" spans="1:27" ht="171.75" customHeight="1" x14ac:dyDescent="0.25">
      <c r="A4" s="580"/>
      <c r="B4" s="216" t="s">
        <v>672</v>
      </c>
      <c r="C4" s="216"/>
      <c r="D4" s="217">
        <v>44966</v>
      </c>
      <c r="E4" s="216" t="s">
        <v>768</v>
      </c>
      <c r="F4" s="218">
        <v>2023100138</v>
      </c>
      <c r="G4" s="216" t="s">
        <v>769</v>
      </c>
      <c r="H4" s="216">
        <v>891200200</v>
      </c>
      <c r="I4" s="216" t="s">
        <v>1634</v>
      </c>
      <c r="J4" s="216" t="s">
        <v>771</v>
      </c>
      <c r="K4" s="219">
        <v>2023000005</v>
      </c>
      <c r="L4" s="220">
        <v>4745250</v>
      </c>
    </row>
    <row r="5" spans="1:27" s="172" customFormat="1" ht="59.25" customHeight="1" x14ac:dyDescent="0.25">
      <c r="A5" s="580"/>
      <c r="B5" s="153" t="s">
        <v>672</v>
      </c>
      <c r="C5" s="222"/>
      <c r="D5" s="154">
        <v>44993</v>
      </c>
      <c r="E5" s="153" t="s">
        <v>768</v>
      </c>
      <c r="F5" s="155">
        <v>2023100290</v>
      </c>
      <c r="G5" s="153" t="s">
        <v>769</v>
      </c>
      <c r="H5" s="153">
        <v>891200200</v>
      </c>
      <c r="I5" s="153" t="s">
        <v>1635</v>
      </c>
      <c r="J5" s="153" t="s">
        <v>771</v>
      </c>
      <c r="K5" s="156">
        <v>2023000005</v>
      </c>
      <c r="L5" s="157">
        <v>4026820</v>
      </c>
      <c r="M5"/>
      <c r="N5"/>
      <c r="O5"/>
      <c r="P5"/>
      <c r="Q5"/>
      <c r="R5"/>
      <c r="S5"/>
      <c r="T5"/>
      <c r="U5"/>
      <c r="V5"/>
      <c r="W5"/>
      <c r="X5"/>
      <c r="Y5"/>
      <c r="Z5"/>
      <c r="AA5"/>
    </row>
    <row r="6" spans="1:27" s="172" customFormat="1" ht="134.25" customHeight="1" x14ac:dyDescent="0.25">
      <c r="A6" s="580"/>
      <c r="B6" s="148" t="s">
        <v>672</v>
      </c>
      <c r="C6" s="223"/>
      <c r="D6" s="149">
        <v>45020</v>
      </c>
      <c r="E6" s="148" t="s">
        <v>768</v>
      </c>
      <c r="F6" s="150">
        <v>2023100475</v>
      </c>
      <c r="G6" s="148" t="s">
        <v>769</v>
      </c>
      <c r="H6" s="148">
        <v>891200200</v>
      </c>
      <c r="I6" s="148" t="s">
        <v>1636</v>
      </c>
      <c r="J6" s="148" t="s">
        <v>771</v>
      </c>
      <c r="K6" s="151">
        <v>2023000005</v>
      </c>
      <c r="L6" s="152">
        <v>4767230</v>
      </c>
      <c r="M6"/>
      <c r="N6"/>
      <c r="O6"/>
      <c r="P6"/>
      <c r="Q6"/>
      <c r="R6"/>
      <c r="S6"/>
      <c r="T6"/>
      <c r="U6"/>
      <c r="V6"/>
      <c r="W6"/>
      <c r="X6"/>
      <c r="Y6"/>
      <c r="Z6"/>
      <c r="AA6"/>
    </row>
    <row r="7" spans="1:27" ht="48" customHeight="1" x14ac:dyDescent="0.25">
      <c r="A7" s="580"/>
      <c r="B7" s="211" t="s">
        <v>1305</v>
      </c>
      <c r="C7" s="223"/>
      <c r="D7" s="149"/>
      <c r="E7" s="148"/>
      <c r="F7" s="150"/>
      <c r="G7" s="148"/>
      <c r="H7" s="148"/>
      <c r="I7" s="148" t="s">
        <v>1154</v>
      </c>
      <c r="J7" s="148"/>
      <c r="K7" s="151"/>
      <c r="L7" s="214">
        <f>SUM(L4+L5+L6)</f>
        <v>13539300</v>
      </c>
    </row>
    <row r="8" spans="1:27" ht="48" customHeight="1" x14ac:dyDescent="0.25">
      <c r="A8" s="580"/>
      <c r="B8" s="192" t="s">
        <v>1690</v>
      </c>
      <c r="C8" s="25"/>
      <c r="D8" s="26"/>
      <c r="E8" s="25"/>
      <c r="F8" s="37"/>
      <c r="G8" s="25"/>
      <c r="H8" s="25"/>
      <c r="I8" s="25"/>
      <c r="J8" s="25"/>
      <c r="K8" s="28"/>
      <c r="L8" s="104"/>
    </row>
    <row r="9" spans="1:27" ht="45" customHeight="1" x14ac:dyDescent="0.25">
      <c r="A9" s="580"/>
      <c r="B9" s="36" t="s">
        <v>758</v>
      </c>
      <c r="C9" s="36" t="s">
        <v>759</v>
      </c>
      <c r="D9" s="36" t="s">
        <v>760</v>
      </c>
      <c r="E9" s="36" t="s">
        <v>761</v>
      </c>
      <c r="F9" s="36" t="s">
        <v>762</v>
      </c>
      <c r="G9" s="36" t="s">
        <v>763</v>
      </c>
      <c r="H9" s="36" t="s">
        <v>764</v>
      </c>
      <c r="I9" s="36" t="s">
        <v>46</v>
      </c>
      <c r="J9" s="36" t="s">
        <v>765</v>
      </c>
      <c r="K9" s="36" t="s">
        <v>762</v>
      </c>
      <c r="L9" s="36" t="s">
        <v>766</v>
      </c>
    </row>
    <row r="10" spans="1:27" ht="111.75" customHeight="1" x14ac:dyDescent="0.25">
      <c r="A10" s="580"/>
      <c r="B10" s="158" t="s">
        <v>673</v>
      </c>
      <c r="C10" s="158"/>
      <c r="D10" s="159">
        <v>44959</v>
      </c>
      <c r="E10" s="158" t="s">
        <v>768</v>
      </c>
      <c r="F10" s="160">
        <v>2023590031</v>
      </c>
      <c r="G10" s="158" t="s">
        <v>769</v>
      </c>
      <c r="H10" s="158">
        <v>891200200</v>
      </c>
      <c r="I10" s="158" t="s">
        <v>1637</v>
      </c>
      <c r="J10" s="158" t="s">
        <v>771</v>
      </c>
      <c r="K10" s="161">
        <v>2023000005</v>
      </c>
      <c r="L10" s="162">
        <v>3577210</v>
      </c>
    </row>
    <row r="11" spans="1:27" ht="77.25" customHeight="1" x14ac:dyDescent="0.25">
      <c r="A11" s="580"/>
      <c r="B11" s="221"/>
      <c r="C11" s="158"/>
      <c r="D11" s="159"/>
      <c r="E11" s="158"/>
      <c r="F11" s="160"/>
      <c r="G11" s="158"/>
      <c r="H11" s="158"/>
      <c r="I11" s="158" t="s">
        <v>1638</v>
      </c>
      <c r="J11" s="158"/>
      <c r="K11" s="161"/>
      <c r="L11" s="162">
        <v>2995120</v>
      </c>
    </row>
    <row r="12" spans="1:27" ht="90.75" customHeight="1" x14ac:dyDescent="0.25">
      <c r="A12" s="610"/>
      <c r="B12" s="221"/>
      <c r="C12" s="158"/>
      <c r="D12" s="159"/>
      <c r="E12" s="158"/>
      <c r="F12" s="160"/>
      <c r="G12" s="158"/>
      <c r="H12" s="158"/>
      <c r="I12" s="158" t="s">
        <v>1639</v>
      </c>
      <c r="J12" s="158"/>
      <c r="K12" s="161"/>
      <c r="L12" s="162">
        <v>3528350</v>
      </c>
    </row>
    <row r="13" spans="1:27" ht="40.5" customHeight="1" x14ac:dyDescent="0.25">
      <c r="A13" s="215"/>
      <c r="B13" s="515"/>
      <c r="C13" s="515"/>
      <c r="D13" s="515"/>
      <c r="E13" s="515"/>
      <c r="F13" s="515"/>
      <c r="G13" s="515"/>
      <c r="H13" s="515"/>
      <c r="I13" s="515"/>
      <c r="J13" s="515"/>
      <c r="K13" s="168" t="s">
        <v>779</v>
      </c>
      <c r="L13" s="179">
        <f>SUM(L10:L12)</f>
        <v>10100680</v>
      </c>
    </row>
    <row r="14" spans="1:27" ht="40.5" customHeight="1" x14ac:dyDescent="0.25">
      <c r="A14" s="215"/>
      <c r="B14" s="225"/>
      <c r="C14" s="72"/>
      <c r="D14" s="72"/>
      <c r="E14" s="72"/>
      <c r="F14" s="72"/>
      <c r="G14" s="72"/>
      <c r="H14" s="72"/>
      <c r="I14" s="72"/>
      <c r="J14" s="226"/>
      <c r="K14" s="168" t="s">
        <v>1154</v>
      </c>
      <c r="L14" s="180">
        <f>+L7+L13</f>
        <v>23639980</v>
      </c>
    </row>
    <row r="15" spans="1:27" ht="29.25" customHeight="1" x14ac:dyDescent="0.25">
      <c r="A15" s="215"/>
      <c r="B15" s="614" t="s">
        <v>1692</v>
      </c>
      <c r="C15" s="549"/>
      <c r="D15" s="549"/>
      <c r="E15" s="549"/>
      <c r="F15" s="549"/>
      <c r="G15" s="549"/>
      <c r="H15" s="549"/>
      <c r="I15" s="549"/>
      <c r="J15" s="615"/>
      <c r="K15" s="168"/>
      <c r="L15" s="179"/>
    </row>
    <row r="16" spans="1:27" ht="45" customHeight="1" x14ac:dyDescent="0.25">
      <c r="A16" s="575" t="s">
        <v>1159</v>
      </c>
      <c r="B16" s="176" t="s">
        <v>758</v>
      </c>
      <c r="C16" s="176" t="s">
        <v>759</v>
      </c>
      <c r="D16" s="176" t="s">
        <v>760</v>
      </c>
      <c r="E16" s="176" t="s">
        <v>761</v>
      </c>
      <c r="F16" s="176" t="s">
        <v>762</v>
      </c>
      <c r="G16" s="176" t="s">
        <v>763</v>
      </c>
      <c r="H16" s="176" t="s">
        <v>764</v>
      </c>
      <c r="I16" s="176" t="s">
        <v>46</v>
      </c>
      <c r="J16" s="176" t="s">
        <v>765</v>
      </c>
      <c r="K16" s="176" t="s">
        <v>762</v>
      </c>
      <c r="L16" s="176" t="s">
        <v>766</v>
      </c>
    </row>
    <row r="17" spans="1:12" ht="99" customHeight="1" x14ac:dyDescent="0.25">
      <c r="A17" s="575"/>
      <c r="B17" s="148" t="s">
        <v>670</v>
      </c>
      <c r="C17" s="148"/>
      <c r="D17" s="149">
        <v>44964</v>
      </c>
      <c r="E17" s="148" t="s">
        <v>768</v>
      </c>
      <c r="F17" s="150">
        <v>2023100133</v>
      </c>
      <c r="G17" s="148" t="s">
        <v>804</v>
      </c>
      <c r="H17" s="148">
        <v>891200686</v>
      </c>
      <c r="I17" s="148" t="s">
        <v>1640</v>
      </c>
      <c r="J17" s="148" t="s">
        <v>771</v>
      </c>
      <c r="K17" s="151">
        <v>2023000004</v>
      </c>
      <c r="L17" s="152">
        <v>1983040</v>
      </c>
    </row>
    <row r="18" spans="1:12" ht="90.75" customHeight="1" x14ac:dyDescent="0.25">
      <c r="A18" s="575"/>
      <c r="B18" s="153" t="s">
        <v>670</v>
      </c>
      <c r="C18" s="153"/>
      <c r="D18" s="154">
        <v>44994</v>
      </c>
      <c r="E18" s="153" t="s">
        <v>768</v>
      </c>
      <c r="F18" s="155">
        <v>2023100291</v>
      </c>
      <c r="G18" s="153" t="s">
        <v>804</v>
      </c>
      <c r="H18" s="153">
        <v>891200686</v>
      </c>
      <c r="I18" s="153" t="s">
        <v>1641</v>
      </c>
      <c r="J18" s="153" t="s">
        <v>771</v>
      </c>
      <c r="K18" s="156">
        <v>2023000004</v>
      </c>
      <c r="L18" s="157">
        <v>1482000</v>
      </c>
    </row>
    <row r="19" spans="1:12" ht="120" customHeight="1" thickBot="1" x14ac:dyDescent="0.3">
      <c r="A19" s="575"/>
      <c r="B19" s="148" t="s">
        <v>670</v>
      </c>
      <c r="C19" s="148"/>
      <c r="D19" s="149">
        <v>45027</v>
      </c>
      <c r="E19" s="148" t="s">
        <v>768</v>
      </c>
      <c r="F19" s="150">
        <v>2023100494</v>
      </c>
      <c r="G19" s="148" t="s">
        <v>804</v>
      </c>
      <c r="H19" s="148">
        <v>891200686</v>
      </c>
      <c r="I19" s="148" t="s">
        <v>1642</v>
      </c>
      <c r="J19" s="148" t="s">
        <v>771</v>
      </c>
      <c r="K19" s="151">
        <v>2023000004</v>
      </c>
      <c r="L19" s="152">
        <v>2145350</v>
      </c>
    </row>
    <row r="20" spans="1:12" ht="31.5" customHeight="1" x14ac:dyDescent="0.25">
      <c r="A20" s="613" t="s">
        <v>1481</v>
      </c>
      <c r="B20" s="158"/>
      <c r="C20" s="158"/>
      <c r="D20" s="158"/>
      <c r="E20" s="158"/>
      <c r="F20" s="158"/>
      <c r="G20" s="158"/>
      <c r="H20" s="158"/>
      <c r="I20" s="158"/>
      <c r="J20" s="158"/>
      <c r="K20" s="221" t="s">
        <v>1154</v>
      </c>
      <c r="L20" s="212">
        <f>SUM(L17:L19)</f>
        <v>5610390</v>
      </c>
    </row>
    <row r="21" spans="1:12" ht="74.25" customHeight="1" x14ac:dyDescent="0.25">
      <c r="A21" s="580"/>
      <c r="B21" s="611" t="s">
        <v>1693</v>
      </c>
      <c r="C21" s="612"/>
      <c r="D21" s="612"/>
      <c r="E21" s="612"/>
      <c r="F21" s="612"/>
      <c r="G21" s="612"/>
      <c r="H21" s="612"/>
      <c r="I21" s="612"/>
      <c r="J21" s="612"/>
      <c r="K21" s="612"/>
      <c r="L21" s="612"/>
    </row>
    <row r="22" spans="1:12" x14ac:dyDescent="0.25">
      <c r="A22" s="580"/>
      <c r="B22" s="36" t="s">
        <v>758</v>
      </c>
      <c r="C22" s="36" t="s">
        <v>759</v>
      </c>
      <c r="D22" s="36" t="s">
        <v>760</v>
      </c>
      <c r="E22" s="36" t="s">
        <v>761</v>
      </c>
      <c r="F22" s="36" t="s">
        <v>762</v>
      </c>
      <c r="G22" s="36" t="s">
        <v>763</v>
      </c>
      <c r="H22" s="36" t="s">
        <v>764</v>
      </c>
      <c r="I22" s="36" t="s">
        <v>46</v>
      </c>
      <c r="J22" s="36" t="s">
        <v>765</v>
      </c>
      <c r="K22" s="36" t="s">
        <v>762</v>
      </c>
      <c r="L22" s="36" t="s">
        <v>766</v>
      </c>
    </row>
    <row r="23" spans="1:12" ht="105" x14ac:dyDescent="0.25">
      <c r="A23" s="580"/>
      <c r="B23" s="148" t="s">
        <v>740</v>
      </c>
      <c r="C23" s="148"/>
      <c r="D23" s="149">
        <v>44939</v>
      </c>
      <c r="E23" s="148" t="s">
        <v>768</v>
      </c>
      <c r="F23" s="150">
        <v>2023100031</v>
      </c>
      <c r="G23" s="148" t="s">
        <v>845</v>
      </c>
      <c r="H23" s="148">
        <v>830122566</v>
      </c>
      <c r="I23" s="148" t="s">
        <v>1643</v>
      </c>
      <c r="J23" s="148" t="s">
        <v>771</v>
      </c>
      <c r="K23" s="151">
        <v>2023000008</v>
      </c>
      <c r="L23" s="152">
        <v>24964.99</v>
      </c>
    </row>
    <row r="24" spans="1:12" ht="105" customHeight="1" x14ac:dyDescent="0.25">
      <c r="A24" s="580"/>
      <c r="B24" s="153" t="s">
        <v>740</v>
      </c>
      <c r="C24" s="153"/>
      <c r="D24" s="154">
        <v>44959</v>
      </c>
      <c r="E24" s="153" t="s">
        <v>768</v>
      </c>
      <c r="F24" s="155">
        <v>2023100126</v>
      </c>
      <c r="G24" s="153" t="s">
        <v>1180</v>
      </c>
      <c r="H24" s="153">
        <v>800153993</v>
      </c>
      <c r="I24" s="153" t="s">
        <v>1644</v>
      </c>
      <c r="J24" s="153" t="s">
        <v>771</v>
      </c>
      <c r="K24" s="156">
        <v>2023000009</v>
      </c>
      <c r="L24" s="157">
        <v>240340</v>
      </c>
    </row>
    <row r="25" spans="1:12" ht="121.5" customHeight="1" x14ac:dyDescent="0.25">
      <c r="A25" s="580"/>
      <c r="B25" s="148" t="s">
        <v>740</v>
      </c>
      <c r="C25" s="148"/>
      <c r="D25" s="149">
        <v>44970</v>
      </c>
      <c r="E25" s="148" t="s">
        <v>768</v>
      </c>
      <c r="F25" s="150">
        <v>2023100153</v>
      </c>
      <c r="G25" s="148" t="s">
        <v>845</v>
      </c>
      <c r="H25" s="148">
        <v>830122566</v>
      </c>
      <c r="I25" s="148" t="s">
        <v>1645</v>
      </c>
      <c r="J25" s="148" t="s">
        <v>771</v>
      </c>
      <c r="K25" s="151">
        <v>2023000008</v>
      </c>
      <c r="L25" s="152">
        <v>24965</v>
      </c>
    </row>
    <row r="26" spans="1:12" ht="90" x14ac:dyDescent="0.25">
      <c r="A26" s="580"/>
      <c r="B26" s="153" t="s">
        <v>740</v>
      </c>
      <c r="C26" s="153"/>
      <c r="D26" s="154">
        <v>44974</v>
      </c>
      <c r="E26" s="153" t="s">
        <v>768</v>
      </c>
      <c r="F26" s="155">
        <v>2023100167</v>
      </c>
      <c r="G26" s="153" t="s">
        <v>893</v>
      </c>
      <c r="H26" s="153">
        <v>901028579</v>
      </c>
      <c r="I26" s="153" t="s">
        <v>1646</v>
      </c>
      <c r="J26" s="153" t="s">
        <v>771</v>
      </c>
      <c r="K26" s="156">
        <v>2023000007</v>
      </c>
      <c r="L26" s="157">
        <v>756302</v>
      </c>
    </row>
    <row r="27" spans="1:12" ht="105" x14ac:dyDescent="0.25">
      <c r="A27" s="580"/>
      <c r="B27" s="148" t="s">
        <v>740</v>
      </c>
      <c r="C27" s="148"/>
      <c r="D27" s="149">
        <v>44984</v>
      </c>
      <c r="E27" s="148" t="s">
        <v>768</v>
      </c>
      <c r="F27" s="150">
        <v>2023100247</v>
      </c>
      <c r="G27" s="148" t="s">
        <v>893</v>
      </c>
      <c r="H27" s="148">
        <v>901028579</v>
      </c>
      <c r="I27" s="148" t="s">
        <v>1647</v>
      </c>
      <c r="J27" s="148" t="s">
        <v>771</v>
      </c>
      <c r="K27" s="151">
        <v>2023000007</v>
      </c>
      <c r="L27" s="152">
        <v>756302</v>
      </c>
    </row>
    <row r="28" spans="1:12" ht="135" x14ac:dyDescent="0.25">
      <c r="A28" s="580"/>
      <c r="B28" s="153" t="s">
        <v>740</v>
      </c>
      <c r="C28" s="153"/>
      <c r="D28" s="154">
        <v>44988</v>
      </c>
      <c r="E28" s="153" t="s">
        <v>768</v>
      </c>
      <c r="F28" s="155">
        <v>2023100278</v>
      </c>
      <c r="G28" s="153" t="s">
        <v>1180</v>
      </c>
      <c r="H28" s="153">
        <v>800153993</v>
      </c>
      <c r="I28" s="153" t="s">
        <v>1648</v>
      </c>
      <c r="J28" s="153" t="s">
        <v>771</v>
      </c>
      <c r="K28" s="156">
        <v>2023000009</v>
      </c>
      <c r="L28" s="157">
        <v>112721</v>
      </c>
    </row>
    <row r="29" spans="1:12" ht="105" x14ac:dyDescent="0.25">
      <c r="A29" s="580"/>
      <c r="B29" s="148" t="s">
        <v>740</v>
      </c>
      <c r="C29" s="148"/>
      <c r="D29" s="149">
        <v>45008</v>
      </c>
      <c r="E29" s="148" t="s">
        <v>768</v>
      </c>
      <c r="F29" s="150">
        <v>2023100335</v>
      </c>
      <c r="G29" s="148" t="s">
        <v>893</v>
      </c>
      <c r="H29" s="148">
        <v>901028579</v>
      </c>
      <c r="I29" s="148" t="s">
        <v>1649</v>
      </c>
      <c r="J29" s="148" t="s">
        <v>771</v>
      </c>
      <c r="K29" s="151">
        <v>2023000007</v>
      </c>
      <c r="L29" s="152">
        <v>756302</v>
      </c>
    </row>
    <row r="30" spans="1:12" ht="108" customHeight="1" x14ac:dyDescent="0.25">
      <c r="A30" s="580"/>
      <c r="B30" s="153" t="s">
        <v>740</v>
      </c>
      <c r="C30" s="153"/>
      <c r="D30" s="154">
        <v>45008</v>
      </c>
      <c r="E30" s="153" t="s">
        <v>768</v>
      </c>
      <c r="F30" s="155">
        <v>2023100343</v>
      </c>
      <c r="G30" s="153" t="s">
        <v>845</v>
      </c>
      <c r="H30" s="153">
        <v>830122566</v>
      </c>
      <c r="I30" s="153" t="s">
        <v>1650</v>
      </c>
      <c r="J30" s="153" t="s">
        <v>771</v>
      </c>
      <c r="K30" s="156">
        <v>2023000008</v>
      </c>
      <c r="L30" s="157">
        <v>24970</v>
      </c>
    </row>
    <row r="31" spans="1:12" ht="117" customHeight="1" x14ac:dyDescent="0.25">
      <c r="A31" s="580"/>
      <c r="B31" s="148" t="s">
        <v>740</v>
      </c>
      <c r="C31" s="148"/>
      <c r="D31" s="149">
        <v>45018</v>
      </c>
      <c r="E31" s="148" t="s">
        <v>768</v>
      </c>
      <c r="F31" s="150">
        <v>2023100470</v>
      </c>
      <c r="G31" s="148" t="s">
        <v>1180</v>
      </c>
      <c r="H31" s="148">
        <v>800153993</v>
      </c>
      <c r="I31" s="148" t="s">
        <v>1651</v>
      </c>
      <c r="J31" s="148" t="s">
        <v>771</v>
      </c>
      <c r="K31" s="151">
        <v>2023000009</v>
      </c>
      <c r="L31" s="152">
        <v>95468</v>
      </c>
    </row>
    <row r="32" spans="1:12" ht="46.5" customHeight="1" x14ac:dyDescent="0.25">
      <c r="A32" s="580"/>
      <c r="B32" s="148" t="s">
        <v>740</v>
      </c>
      <c r="C32" s="148"/>
      <c r="D32" s="149"/>
      <c r="E32" s="148"/>
      <c r="F32" s="150"/>
      <c r="G32" s="148"/>
      <c r="H32" s="148"/>
      <c r="I32" s="148" t="s">
        <v>1652</v>
      </c>
      <c r="J32" s="148"/>
      <c r="K32" s="151"/>
      <c r="L32" s="152">
        <v>199820</v>
      </c>
    </row>
    <row r="33" spans="1:12" x14ac:dyDescent="0.25">
      <c r="A33" s="580"/>
      <c r="B33" s="568"/>
      <c r="C33" s="516"/>
      <c r="D33" s="516"/>
      <c r="E33" s="516"/>
      <c r="F33" s="516"/>
      <c r="G33" s="516"/>
      <c r="H33" s="516"/>
      <c r="I33" s="516"/>
      <c r="J33" s="516"/>
      <c r="K33" s="30" t="s">
        <v>779</v>
      </c>
      <c r="L33" s="104">
        <f>SUM(L23:L32)</f>
        <v>2992154.99</v>
      </c>
    </row>
    <row r="34" spans="1:12" ht="24.75" customHeight="1" x14ac:dyDescent="0.25">
      <c r="A34" s="580"/>
      <c r="B34" s="611" t="s">
        <v>1694</v>
      </c>
      <c r="C34" s="612"/>
      <c r="D34" s="612"/>
      <c r="E34" s="612"/>
      <c r="F34" s="612"/>
      <c r="G34" s="612"/>
      <c r="H34" s="612"/>
      <c r="I34" s="612"/>
      <c r="J34" s="612"/>
      <c r="K34" s="612"/>
      <c r="L34" s="612"/>
    </row>
    <row r="35" spans="1:12" ht="31.5" customHeight="1" x14ac:dyDescent="0.25">
      <c r="A35" s="580"/>
      <c r="B35" s="36" t="s">
        <v>758</v>
      </c>
      <c r="C35" s="36" t="s">
        <v>759</v>
      </c>
      <c r="D35" s="36" t="s">
        <v>760</v>
      </c>
      <c r="E35" s="36" t="s">
        <v>761</v>
      </c>
      <c r="F35" s="36" t="s">
        <v>762</v>
      </c>
      <c r="G35" s="36" t="s">
        <v>763</v>
      </c>
      <c r="H35" s="36" t="s">
        <v>764</v>
      </c>
      <c r="I35" s="36" t="s">
        <v>46</v>
      </c>
      <c r="J35" s="36" t="s">
        <v>765</v>
      </c>
      <c r="K35" s="36" t="s">
        <v>762</v>
      </c>
      <c r="L35" s="36" t="s">
        <v>766</v>
      </c>
    </row>
    <row r="36" spans="1:12" ht="75" x14ac:dyDescent="0.25">
      <c r="A36" s="580"/>
      <c r="B36" s="148" t="s">
        <v>741</v>
      </c>
      <c r="C36" s="148"/>
      <c r="D36" s="149">
        <v>44946</v>
      </c>
      <c r="E36" s="148" t="s">
        <v>768</v>
      </c>
      <c r="F36" s="150">
        <v>2023590004</v>
      </c>
      <c r="G36" s="148" t="s">
        <v>893</v>
      </c>
      <c r="H36" s="148">
        <v>901028579</v>
      </c>
      <c r="I36" s="148" t="s">
        <v>1653</v>
      </c>
      <c r="J36" s="148" t="s">
        <v>771</v>
      </c>
      <c r="K36" s="151">
        <v>2023000007</v>
      </c>
      <c r="L36" s="152">
        <v>168067</v>
      </c>
    </row>
    <row r="37" spans="1:12" ht="75" x14ac:dyDescent="0.25">
      <c r="A37" s="580"/>
      <c r="B37" s="153" t="s">
        <v>741</v>
      </c>
      <c r="C37" s="153"/>
      <c r="D37" s="154">
        <v>44980</v>
      </c>
      <c r="E37" s="153" t="s">
        <v>768</v>
      </c>
      <c r="F37" s="155">
        <v>2023590041</v>
      </c>
      <c r="G37" s="153" t="s">
        <v>893</v>
      </c>
      <c r="H37" s="153">
        <v>901028579</v>
      </c>
      <c r="I37" s="153" t="s">
        <v>1654</v>
      </c>
      <c r="J37" s="153" t="s">
        <v>771</v>
      </c>
      <c r="K37" s="156">
        <v>2023000007</v>
      </c>
      <c r="L37" s="157">
        <v>168067</v>
      </c>
    </row>
    <row r="38" spans="1:12" ht="75" x14ac:dyDescent="0.25">
      <c r="A38" s="580"/>
      <c r="B38" s="148" t="s">
        <v>741</v>
      </c>
      <c r="C38" s="148"/>
      <c r="D38" s="149">
        <v>45008</v>
      </c>
      <c r="E38" s="148" t="s">
        <v>768</v>
      </c>
      <c r="F38" s="150">
        <v>2023590074</v>
      </c>
      <c r="G38" s="148" t="s">
        <v>893</v>
      </c>
      <c r="H38" s="148">
        <v>901028579</v>
      </c>
      <c r="I38" s="148" t="s">
        <v>1655</v>
      </c>
      <c r="J38" s="148" t="s">
        <v>771</v>
      </c>
      <c r="K38" s="151">
        <v>2023000007</v>
      </c>
      <c r="L38" s="152">
        <v>168067</v>
      </c>
    </row>
    <row r="39" spans="1:12" x14ac:dyDescent="0.25">
      <c r="A39" s="213"/>
      <c r="B39" s="25"/>
      <c r="C39" s="25"/>
      <c r="D39" s="26"/>
      <c r="E39" s="25"/>
      <c r="F39" s="37"/>
      <c r="G39" s="25"/>
      <c r="H39" s="25"/>
      <c r="I39" s="25"/>
      <c r="J39" s="25"/>
      <c r="K39" s="28" t="s">
        <v>779</v>
      </c>
      <c r="L39" s="104">
        <f>SUM(L36:L38)</f>
        <v>504201</v>
      </c>
    </row>
    <row r="40" spans="1:12" x14ac:dyDescent="0.25">
      <c r="A40" s="227"/>
      <c r="B40" s="551" t="s">
        <v>1788</v>
      </c>
      <c r="C40" s="551"/>
      <c r="D40" s="551"/>
      <c r="E40" s="551"/>
      <c r="F40" s="551"/>
      <c r="G40" s="551"/>
      <c r="H40" s="551"/>
      <c r="I40" s="551"/>
      <c r="J40" s="551"/>
      <c r="K40" s="551"/>
      <c r="L40" s="551"/>
    </row>
    <row r="41" spans="1:12" ht="59.25" customHeight="1" x14ac:dyDescent="0.25">
      <c r="A41" s="617"/>
      <c r="B41" s="36" t="s">
        <v>758</v>
      </c>
      <c r="C41" s="36" t="s">
        <v>759</v>
      </c>
      <c r="D41" s="36" t="s">
        <v>760</v>
      </c>
      <c r="E41" s="36" t="s">
        <v>761</v>
      </c>
      <c r="F41" s="36" t="s">
        <v>762</v>
      </c>
      <c r="G41" s="36" t="s">
        <v>763</v>
      </c>
      <c r="H41" s="36" t="s">
        <v>764</v>
      </c>
      <c r="I41" s="36" t="s">
        <v>46</v>
      </c>
      <c r="J41" s="36" t="s">
        <v>765</v>
      </c>
      <c r="K41" s="36" t="s">
        <v>762</v>
      </c>
      <c r="L41" s="36" t="s">
        <v>766</v>
      </c>
    </row>
    <row r="42" spans="1:12" ht="23.25" customHeight="1" x14ac:dyDescent="0.25">
      <c r="A42" s="617"/>
      <c r="B42" s="25" t="s">
        <v>739</v>
      </c>
      <c r="C42" s="25"/>
      <c r="D42" s="26">
        <v>45109</v>
      </c>
      <c r="E42" s="25" t="s">
        <v>768</v>
      </c>
      <c r="F42" s="37">
        <v>2023590143</v>
      </c>
      <c r="G42" s="25" t="s">
        <v>1180</v>
      </c>
      <c r="H42" s="25">
        <v>800153993</v>
      </c>
      <c r="I42" s="25" t="s">
        <v>1789</v>
      </c>
      <c r="J42" s="25" t="s">
        <v>771</v>
      </c>
      <c r="K42" s="28">
        <v>2023000006</v>
      </c>
      <c r="L42" s="102">
        <v>62054</v>
      </c>
    </row>
    <row r="43" spans="1:12" x14ac:dyDescent="0.25">
      <c r="A43" s="617"/>
      <c r="B43" s="20" t="s">
        <v>739</v>
      </c>
      <c r="C43" s="20"/>
      <c r="D43" s="21">
        <v>45109</v>
      </c>
      <c r="E43" s="20" t="s">
        <v>768</v>
      </c>
      <c r="F43" s="38">
        <v>2023590144</v>
      </c>
      <c r="G43" s="20" t="s">
        <v>1180</v>
      </c>
      <c r="H43" s="20">
        <v>800153993</v>
      </c>
      <c r="I43" s="20" t="s">
        <v>1790</v>
      </c>
      <c r="J43" s="20" t="s">
        <v>771</v>
      </c>
      <c r="K43" s="23">
        <v>2023000006</v>
      </c>
      <c r="L43" s="103">
        <v>62054</v>
      </c>
    </row>
    <row r="44" spans="1:12" x14ac:dyDescent="0.25">
      <c r="A44" s="617"/>
      <c r="B44" s="25" t="s">
        <v>739</v>
      </c>
      <c r="C44" s="25"/>
      <c r="D44" s="26">
        <v>45109</v>
      </c>
      <c r="E44" s="25" t="s">
        <v>768</v>
      </c>
      <c r="F44" s="37">
        <v>2023590145</v>
      </c>
      <c r="G44" s="25" t="s">
        <v>1180</v>
      </c>
      <c r="H44" s="25">
        <v>800153993</v>
      </c>
      <c r="I44" s="25" t="s">
        <v>1791</v>
      </c>
      <c r="J44" s="25" t="s">
        <v>771</v>
      </c>
      <c r="K44" s="28">
        <v>2023000006</v>
      </c>
      <c r="L44" s="102">
        <v>62054</v>
      </c>
    </row>
    <row r="45" spans="1:12" x14ac:dyDescent="0.25">
      <c r="A45" s="617"/>
      <c r="B45" s="20" t="s">
        <v>739</v>
      </c>
      <c r="C45" s="20"/>
      <c r="D45" s="21">
        <v>45109</v>
      </c>
      <c r="E45" s="20" t="s">
        <v>768</v>
      </c>
      <c r="F45" s="38">
        <v>2023590146</v>
      </c>
      <c r="G45" s="20" t="s">
        <v>1180</v>
      </c>
      <c r="H45" s="20">
        <v>800153993</v>
      </c>
      <c r="I45" s="20" t="s">
        <v>1792</v>
      </c>
      <c r="J45" s="20" t="s">
        <v>771</v>
      </c>
      <c r="K45" s="23">
        <v>2023000006</v>
      </c>
      <c r="L45" s="103">
        <v>62054</v>
      </c>
    </row>
    <row r="46" spans="1:12" x14ac:dyDescent="0.25">
      <c r="A46" s="617"/>
      <c r="B46" s="25" t="s">
        <v>739</v>
      </c>
      <c r="C46" s="25"/>
      <c r="D46" s="26">
        <v>45109</v>
      </c>
      <c r="E46" s="25" t="s">
        <v>768</v>
      </c>
      <c r="F46" s="37">
        <v>2023590147</v>
      </c>
      <c r="G46" s="25" t="s">
        <v>1180</v>
      </c>
      <c r="H46" s="25">
        <v>800153993</v>
      </c>
      <c r="I46" s="25" t="s">
        <v>1793</v>
      </c>
      <c r="J46" s="25" t="s">
        <v>771</v>
      </c>
      <c r="K46" s="28">
        <v>2023000006</v>
      </c>
      <c r="L46" s="102">
        <v>62054</v>
      </c>
    </row>
    <row r="47" spans="1:12" x14ac:dyDescent="0.25">
      <c r="A47" s="617"/>
      <c r="B47" s="20" t="s">
        <v>739</v>
      </c>
      <c r="C47" s="20"/>
      <c r="D47" s="21">
        <v>45109</v>
      </c>
      <c r="E47" s="20" t="s">
        <v>768</v>
      </c>
      <c r="F47" s="38">
        <v>2023590148</v>
      </c>
      <c r="G47" s="20" t="s">
        <v>1180</v>
      </c>
      <c r="H47" s="20">
        <v>800153993</v>
      </c>
      <c r="I47" s="20" t="s">
        <v>1794</v>
      </c>
      <c r="J47" s="20" t="s">
        <v>771</v>
      </c>
      <c r="K47" s="23">
        <v>2023000006</v>
      </c>
      <c r="L47" s="103">
        <v>62054</v>
      </c>
    </row>
    <row r="48" spans="1:12" x14ac:dyDescent="0.25">
      <c r="A48" s="617"/>
      <c r="B48" s="25" t="s">
        <v>739</v>
      </c>
      <c r="C48" s="25"/>
      <c r="D48" s="26">
        <v>45140</v>
      </c>
      <c r="E48" s="25" t="s">
        <v>768</v>
      </c>
      <c r="F48" s="37">
        <v>2023590163</v>
      </c>
      <c r="G48" s="25" t="s">
        <v>1180</v>
      </c>
      <c r="H48" s="25">
        <v>800153993</v>
      </c>
      <c r="I48" s="25" t="s">
        <v>1795</v>
      </c>
      <c r="J48" s="25" t="s">
        <v>771</v>
      </c>
      <c r="K48" s="28">
        <v>2023000006</v>
      </c>
      <c r="L48" s="102">
        <v>62054</v>
      </c>
    </row>
    <row r="49" spans="1:12" ht="20.25" customHeight="1" x14ac:dyDescent="0.25">
      <c r="A49" s="617"/>
      <c r="B49" s="20" t="s">
        <v>739</v>
      </c>
      <c r="C49" s="20"/>
      <c r="D49" s="21">
        <v>45140</v>
      </c>
      <c r="E49" s="20" t="s">
        <v>768</v>
      </c>
      <c r="F49" s="38">
        <v>2023590164</v>
      </c>
      <c r="G49" s="20" t="s">
        <v>1180</v>
      </c>
      <c r="H49" s="20">
        <v>800153993</v>
      </c>
      <c r="I49" s="20" t="s">
        <v>1796</v>
      </c>
      <c r="J49" s="20" t="s">
        <v>771</v>
      </c>
      <c r="K49" s="23">
        <v>2023000006</v>
      </c>
      <c r="L49" s="103">
        <v>62054</v>
      </c>
    </row>
    <row r="50" spans="1:12" x14ac:dyDescent="0.25">
      <c r="A50" s="617"/>
      <c r="B50" s="25" t="s">
        <v>739</v>
      </c>
      <c r="C50" s="25"/>
      <c r="D50" s="26">
        <v>45140</v>
      </c>
      <c r="E50" s="25" t="s">
        <v>768</v>
      </c>
      <c r="F50" s="37">
        <v>2023590165</v>
      </c>
      <c r="G50" s="25" t="s">
        <v>1180</v>
      </c>
      <c r="H50" s="25">
        <v>800153993</v>
      </c>
      <c r="I50" s="25" t="s">
        <v>1797</v>
      </c>
      <c r="J50" s="25" t="s">
        <v>771</v>
      </c>
      <c r="K50" s="28">
        <v>2023000006</v>
      </c>
      <c r="L50" s="102">
        <v>62054</v>
      </c>
    </row>
    <row r="51" spans="1:12" x14ac:dyDescent="0.25">
      <c r="A51" s="617"/>
      <c r="B51" s="20" t="s">
        <v>739</v>
      </c>
      <c r="C51" s="20"/>
      <c r="D51" s="21">
        <v>45140</v>
      </c>
      <c r="E51" s="20" t="s">
        <v>768</v>
      </c>
      <c r="F51" s="38">
        <v>2023590166</v>
      </c>
      <c r="G51" s="20" t="s">
        <v>1180</v>
      </c>
      <c r="H51" s="20">
        <v>800153993</v>
      </c>
      <c r="I51" s="20" t="s">
        <v>1798</v>
      </c>
      <c r="J51" s="20" t="s">
        <v>771</v>
      </c>
      <c r="K51" s="23">
        <v>2023000006</v>
      </c>
      <c r="L51" s="103">
        <v>62054</v>
      </c>
    </row>
    <row r="52" spans="1:12" x14ac:dyDescent="0.25">
      <c r="A52" s="617"/>
      <c r="B52" s="25" t="s">
        <v>739</v>
      </c>
      <c r="C52" s="25"/>
      <c r="D52" s="26">
        <v>45140</v>
      </c>
      <c r="E52" s="25" t="s">
        <v>768</v>
      </c>
      <c r="F52" s="37">
        <v>2023590167</v>
      </c>
      <c r="G52" s="25" t="s">
        <v>1180</v>
      </c>
      <c r="H52" s="25">
        <v>800153993</v>
      </c>
      <c r="I52" s="25" t="s">
        <v>1799</v>
      </c>
      <c r="J52" s="25" t="s">
        <v>771</v>
      </c>
      <c r="K52" s="28">
        <v>2023000006</v>
      </c>
      <c r="L52" s="102">
        <v>62054</v>
      </c>
    </row>
    <row r="53" spans="1:12" x14ac:dyDescent="0.25">
      <c r="A53" s="617"/>
      <c r="B53" s="20" t="s">
        <v>739</v>
      </c>
      <c r="C53" s="20"/>
      <c r="D53" s="21">
        <v>45140</v>
      </c>
      <c r="E53" s="20" t="s">
        <v>768</v>
      </c>
      <c r="F53" s="38">
        <v>2023590168</v>
      </c>
      <c r="G53" s="20" t="s">
        <v>1180</v>
      </c>
      <c r="H53" s="20">
        <v>800153993</v>
      </c>
      <c r="I53" s="20" t="s">
        <v>1800</v>
      </c>
      <c r="J53" s="20" t="s">
        <v>771</v>
      </c>
      <c r="K53" s="23">
        <v>2023000006</v>
      </c>
      <c r="L53" s="103">
        <v>62054</v>
      </c>
    </row>
    <row r="54" spans="1:12" x14ac:dyDescent="0.25">
      <c r="A54" s="617"/>
      <c r="B54" s="25" t="s">
        <v>739</v>
      </c>
      <c r="C54" s="25"/>
      <c r="D54" s="26">
        <v>45171</v>
      </c>
      <c r="E54" s="25" t="s">
        <v>768</v>
      </c>
      <c r="F54" s="37">
        <v>2023590179</v>
      </c>
      <c r="G54" s="25" t="s">
        <v>1180</v>
      </c>
      <c r="H54" s="25">
        <v>800153993</v>
      </c>
      <c r="I54" s="25" t="s">
        <v>1801</v>
      </c>
      <c r="J54" s="25" t="s">
        <v>771</v>
      </c>
      <c r="K54" s="28">
        <v>2023000006</v>
      </c>
      <c r="L54" s="102">
        <v>62054</v>
      </c>
    </row>
    <row r="55" spans="1:12" x14ac:dyDescent="0.25">
      <c r="A55" s="617"/>
      <c r="B55" s="20" t="s">
        <v>739</v>
      </c>
      <c r="C55" s="20"/>
      <c r="D55" s="21">
        <v>45171</v>
      </c>
      <c r="E55" s="20" t="s">
        <v>768</v>
      </c>
      <c r="F55" s="38">
        <v>2023590180</v>
      </c>
      <c r="G55" s="20" t="s">
        <v>1180</v>
      </c>
      <c r="H55" s="20">
        <v>800153993</v>
      </c>
      <c r="I55" s="20" t="s">
        <v>1802</v>
      </c>
      <c r="J55" s="20" t="s">
        <v>771</v>
      </c>
      <c r="K55" s="23">
        <v>2023000006</v>
      </c>
      <c r="L55" s="103">
        <v>62054</v>
      </c>
    </row>
    <row r="56" spans="1:12" x14ac:dyDescent="0.25">
      <c r="A56" s="617"/>
      <c r="B56" s="25" t="s">
        <v>739</v>
      </c>
      <c r="C56" s="25"/>
      <c r="D56" s="26">
        <v>45171</v>
      </c>
      <c r="E56" s="25" t="s">
        <v>768</v>
      </c>
      <c r="F56" s="37">
        <v>2023590181</v>
      </c>
      <c r="G56" s="25" t="s">
        <v>1180</v>
      </c>
      <c r="H56" s="25">
        <v>800153993</v>
      </c>
      <c r="I56" s="25" t="s">
        <v>1803</v>
      </c>
      <c r="J56" s="25" t="s">
        <v>771</v>
      </c>
      <c r="K56" s="28">
        <v>2023000006</v>
      </c>
      <c r="L56" s="102">
        <v>62054</v>
      </c>
    </row>
    <row r="57" spans="1:12" x14ac:dyDescent="0.25">
      <c r="A57" s="617"/>
      <c r="B57" s="20" t="s">
        <v>739</v>
      </c>
      <c r="C57" s="20"/>
      <c r="D57" s="21">
        <v>45171</v>
      </c>
      <c r="E57" s="20" t="s">
        <v>768</v>
      </c>
      <c r="F57" s="38">
        <v>2023590182</v>
      </c>
      <c r="G57" s="20" t="s">
        <v>1180</v>
      </c>
      <c r="H57" s="20">
        <v>800153993</v>
      </c>
      <c r="I57" s="20" t="s">
        <v>1804</v>
      </c>
      <c r="J57" s="20" t="s">
        <v>771</v>
      </c>
      <c r="K57" s="23">
        <v>2023000006</v>
      </c>
      <c r="L57" s="103">
        <v>62054</v>
      </c>
    </row>
    <row r="58" spans="1:12" x14ac:dyDescent="0.25">
      <c r="A58" s="617"/>
      <c r="B58" s="25" t="s">
        <v>739</v>
      </c>
      <c r="C58" s="25"/>
      <c r="D58" s="26">
        <v>45171</v>
      </c>
      <c r="E58" s="25" t="s">
        <v>768</v>
      </c>
      <c r="F58" s="37">
        <v>2023590183</v>
      </c>
      <c r="G58" s="25" t="s">
        <v>1180</v>
      </c>
      <c r="H58" s="25">
        <v>800153993</v>
      </c>
      <c r="I58" s="25" t="s">
        <v>1805</v>
      </c>
      <c r="J58" s="25" t="s">
        <v>771</v>
      </c>
      <c r="K58" s="28">
        <v>2023000006</v>
      </c>
      <c r="L58" s="102">
        <v>62054</v>
      </c>
    </row>
    <row r="59" spans="1:12" x14ac:dyDescent="0.25">
      <c r="A59" s="617"/>
      <c r="B59" s="20" t="s">
        <v>739</v>
      </c>
      <c r="C59" s="20"/>
      <c r="D59" s="21">
        <v>45171</v>
      </c>
      <c r="E59" s="20" t="s">
        <v>768</v>
      </c>
      <c r="F59" s="38">
        <v>2023590184</v>
      </c>
      <c r="G59" s="20" t="s">
        <v>1180</v>
      </c>
      <c r="H59" s="20">
        <v>800153993</v>
      </c>
      <c r="I59" s="20" t="s">
        <v>1806</v>
      </c>
      <c r="J59" s="20" t="s">
        <v>771</v>
      </c>
      <c r="K59" s="23">
        <v>2023000006</v>
      </c>
      <c r="L59" s="103">
        <v>62054</v>
      </c>
    </row>
    <row r="60" spans="1:12" ht="15.75" thickBot="1" x14ac:dyDescent="0.3">
      <c r="A60" s="213"/>
      <c r="B60" s="510"/>
      <c r="C60" s="510"/>
      <c r="D60" s="510"/>
      <c r="E60" s="510"/>
      <c r="F60" s="510"/>
      <c r="G60" s="510"/>
      <c r="H60" s="510"/>
      <c r="I60" s="510"/>
      <c r="J60" s="510"/>
      <c r="K60" s="30" t="s">
        <v>779</v>
      </c>
      <c r="L60" s="279">
        <f>SUM(L42:L59)</f>
        <v>1116972</v>
      </c>
    </row>
    <row r="61" spans="1:12" ht="15" customHeight="1" x14ac:dyDescent="0.25">
      <c r="A61" s="209"/>
      <c r="B61" s="615" t="s">
        <v>1807</v>
      </c>
      <c r="C61" s="586"/>
      <c r="D61" s="586"/>
      <c r="E61" s="586"/>
      <c r="F61" s="586"/>
      <c r="G61" s="586"/>
      <c r="H61" s="586"/>
      <c r="I61" s="586"/>
      <c r="J61" s="586"/>
      <c r="K61" s="168"/>
      <c r="L61" s="179"/>
    </row>
    <row r="62" spans="1:12" ht="15" customHeight="1" x14ac:dyDescent="0.25">
      <c r="A62" s="210"/>
      <c r="B62" s="36" t="s">
        <v>758</v>
      </c>
      <c r="C62" s="36" t="s">
        <v>759</v>
      </c>
      <c r="D62" s="36" t="s">
        <v>760</v>
      </c>
      <c r="E62" s="36" t="s">
        <v>761</v>
      </c>
      <c r="F62" s="36" t="s">
        <v>762</v>
      </c>
      <c r="G62" s="36" t="s">
        <v>763</v>
      </c>
      <c r="H62" s="36" t="s">
        <v>764</v>
      </c>
      <c r="I62" s="36" t="s">
        <v>46</v>
      </c>
      <c r="J62" s="36" t="s">
        <v>765</v>
      </c>
      <c r="K62" s="36" t="s">
        <v>762</v>
      </c>
      <c r="L62" s="36" t="s">
        <v>766</v>
      </c>
    </row>
    <row r="63" spans="1:12" x14ac:dyDescent="0.25">
      <c r="A63" s="145"/>
      <c r="B63" s="158" t="s">
        <v>668</v>
      </c>
      <c r="C63" s="158"/>
      <c r="D63" s="159">
        <v>45120</v>
      </c>
      <c r="E63" s="158" t="s">
        <v>1200</v>
      </c>
      <c r="F63" s="160">
        <v>2023000412</v>
      </c>
      <c r="G63" s="158" t="s">
        <v>900</v>
      </c>
      <c r="H63" s="158">
        <v>814003050</v>
      </c>
      <c r="I63" s="158" t="s">
        <v>1808</v>
      </c>
      <c r="J63" s="158" t="s">
        <v>771</v>
      </c>
      <c r="K63" s="161">
        <v>2023001021</v>
      </c>
      <c r="L63" s="162">
        <v>1516082</v>
      </c>
    </row>
    <row r="64" spans="1:12" x14ac:dyDescent="0.25">
      <c r="A64" s="145"/>
      <c r="B64" s="163" t="s">
        <v>668</v>
      </c>
      <c r="C64" s="163"/>
      <c r="D64" s="164">
        <v>45120</v>
      </c>
      <c r="E64" s="163" t="s">
        <v>1200</v>
      </c>
      <c r="F64" s="165">
        <v>2023000413</v>
      </c>
      <c r="G64" s="163" t="s">
        <v>900</v>
      </c>
      <c r="H64" s="163">
        <v>814003050</v>
      </c>
      <c r="I64" s="163" t="s">
        <v>1809</v>
      </c>
      <c r="J64" s="163" t="s">
        <v>771</v>
      </c>
      <c r="K64" s="166">
        <v>2023001021</v>
      </c>
      <c r="L64" s="167">
        <v>2796800</v>
      </c>
    </row>
    <row r="65" spans="1:12" x14ac:dyDescent="0.25">
      <c r="A65" s="542" t="s">
        <v>1199</v>
      </c>
      <c r="B65" s="158" t="s">
        <v>668</v>
      </c>
      <c r="C65" s="158"/>
      <c r="D65" s="159">
        <v>45132</v>
      </c>
      <c r="E65" s="158" t="s">
        <v>1200</v>
      </c>
      <c r="F65" s="160">
        <v>2023000434</v>
      </c>
      <c r="G65" s="158" t="s">
        <v>900</v>
      </c>
      <c r="H65" s="158">
        <v>814003050</v>
      </c>
      <c r="I65" s="158" t="s">
        <v>1810</v>
      </c>
      <c r="J65" s="158" t="s">
        <v>771</v>
      </c>
      <c r="K65" s="161">
        <v>2023001021</v>
      </c>
      <c r="L65" s="162">
        <v>2427970</v>
      </c>
    </row>
    <row r="66" spans="1:12" x14ac:dyDescent="0.25">
      <c r="A66" s="542"/>
      <c r="B66" s="163" t="s">
        <v>668</v>
      </c>
      <c r="C66" s="163"/>
      <c r="D66" s="164">
        <v>45132</v>
      </c>
      <c r="E66" s="163" t="s">
        <v>1200</v>
      </c>
      <c r="F66" s="165">
        <v>2023000435</v>
      </c>
      <c r="G66" s="163" t="s">
        <v>900</v>
      </c>
      <c r="H66" s="163">
        <v>814003050</v>
      </c>
      <c r="I66" s="163" t="s">
        <v>1811</v>
      </c>
      <c r="J66" s="163" t="s">
        <v>771</v>
      </c>
      <c r="K66" s="166">
        <v>2023001021</v>
      </c>
      <c r="L66" s="167">
        <v>1317082</v>
      </c>
    </row>
    <row r="67" spans="1:12" x14ac:dyDescent="0.25">
      <c r="A67" s="542"/>
      <c r="B67" s="158" t="s">
        <v>668</v>
      </c>
      <c r="C67" s="158"/>
      <c r="D67" s="159">
        <v>45147</v>
      </c>
      <c r="E67" s="158" t="s">
        <v>1200</v>
      </c>
      <c r="F67" s="160">
        <v>2023000463</v>
      </c>
      <c r="G67" s="158" t="s">
        <v>900</v>
      </c>
      <c r="H67" s="158">
        <v>814003050</v>
      </c>
      <c r="I67" s="158" t="s">
        <v>1812</v>
      </c>
      <c r="J67" s="158" t="s">
        <v>771</v>
      </c>
      <c r="K67" s="161">
        <v>2023001021</v>
      </c>
      <c r="L67" s="162">
        <v>725674</v>
      </c>
    </row>
    <row r="68" spans="1:12" x14ac:dyDescent="0.25">
      <c r="A68" s="542"/>
      <c r="B68" s="163" t="s">
        <v>668</v>
      </c>
      <c r="C68" s="163"/>
      <c r="D68" s="164">
        <v>45147</v>
      </c>
      <c r="E68" s="163" t="s">
        <v>1200</v>
      </c>
      <c r="F68" s="165">
        <v>2023000464</v>
      </c>
      <c r="G68" s="163" t="s">
        <v>900</v>
      </c>
      <c r="H68" s="163">
        <v>814003050</v>
      </c>
      <c r="I68" s="163" t="s">
        <v>1813</v>
      </c>
      <c r="J68" s="163" t="s">
        <v>771</v>
      </c>
      <c r="K68" s="166">
        <v>2023001021</v>
      </c>
      <c r="L68" s="167">
        <v>1653145</v>
      </c>
    </row>
    <row r="69" spans="1:12" ht="20.25" customHeight="1" x14ac:dyDescent="0.25">
      <c r="A69" s="542"/>
      <c r="B69" s="158" t="s">
        <v>668</v>
      </c>
      <c r="C69" s="158"/>
      <c r="D69" s="159">
        <v>45156</v>
      </c>
      <c r="E69" s="158" t="s">
        <v>1200</v>
      </c>
      <c r="F69" s="160">
        <v>2023000476</v>
      </c>
      <c r="G69" s="158" t="s">
        <v>900</v>
      </c>
      <c r="H69" s="158">
        <v>814003050</v>
      </c>
      <c r="I69" s="158" t="s">
        <v>1814</v>
      </c>
      <c r="J69" s="158" t="s">
        <v>771</v>
      </c>
      <c r="K69" s="161">
        <v>2023001021</v>
      </c>
      <c r="L69" s="162">
        <v>3659937</v>
      </c>
    </row>
    <row r="70" spans="1:12" ht="37.5" customHeight="1" x14ac:dyDescent="0.25">
      <c r="A70" s="542"/>
      <c r="B70" s="163" t="s">
        <v>668</v>
      </c>
      <c r="C70" s="163"/>
      <c r="D70" s="164">
        <v>45179</v>
      </c>
      <c r="E70" s="163" t="s">
        <v>1200</v>
      </c>
      <c r="F70" s="165">
        <v>2023000524</v>
      </c>
      <c r="G70" s="163" t="s">
        <v>900</v>
      </c>
      <c r="H70" s="163">
        <v>814003050</v>
      </c>
      <c r="I70" s="163" t="s">
        <v>1815</v>
      </c>
      <c r="J70" s="163" t="s">
        <v>771</v>
      </c>
      <c r="K70" s="166">
        <v>2023001021</v>
      </c>
      <c r="L70" s="167">
        <v>1206392</v>
      </c>
    </row>
    <row r="71" spans="1:12" ht="27.75" customHeight="1" x14ac:dyDescent="0.25">
      <c r="A71" s="542"/>
      <c r="B71" s="158" t="s">
        <v>668</v>
      </c>
      <c r="C71" s="158"/>
      <c r="D71" s="159">
        <v>45179</v>
      </c>
      <c r="E71" s="158" t="s">
        <v>1200</v>
      </c>
      <c r="F71" s="160">
        <v>2023000525</v>
      </c>
      <c r="G71" s="158" t="s">
        <v>900</v>
      </c>
      <c r="H71" s="158">
        <v>814003050</v>
      </c>
      <c r="I71" s="158" t="s">
        <v>1816</v>
      </c>
      <c r="J71" s="158" t="s">
        <v>771</v>
      </c>
      <c r="K71" s="161">
        <v>2023001021</v>
      </c>
      <c r="L71" s="162">
        <v>2837959</v>
      </c>
    </row>
    <row r="72" spans="1:12" ht="33" customHeight="1" x14ac:dyDescent="0.25">
      <c r="A72" s="542"/>
      <c r="B72" s="515"/>
      <c r="C72" s="515"/>
      <c r="D72" s="515"/>
      <c r="E72" s="515"/>
      <c r="F72" s="515"/>
      <c r="G72" s="515"/>
      <c r="H72" s="515"/>
      <c r="I72" s="515"/>
      <c r="J72" s="515"/>
      <c r="K72" s="168" t="s">
        <v>779</v>
      </c>
      <c r="L72" s="179">
        <v>18141041</v>
      </c>
    </row>
    <row r="73" spans="1:12" ht="27.75" customHeight="1" x14ac:dyDescent="0.25">
      <c r="A73" s="210"/>
      <c r="B73" s="247" t="s">
        <v>1817</v>
      </c>
      <c r="C73" s="153"/>
      <c r="D73" s="154"/>
      <c r="E73" s="153"/>
      <c r="F73" s="155"/>
      <c r="G73" s="153"/>
      <c r="H73" s="153"/>
      <c r="I73" s="153"/>
      <c r="J73" s="153"/>
      <c r="K73" s="156"/>
      <c r="L73" s="157"/>
    </row>
    <row r="74" spans="1:12" ht="41.25" customHeight="1" x14ac:dyDescent="0.25">
      <c r="A74" s="210"/>
      <c r="B74" s="36" t="s">
        <v>758</v>
      </c>
      <c r="C74" s="36" t="s">
        <v>759</v>
      </c>
      <c r="D74" s="36" t="s">
        <v>760</v>
      </c>
      <c r="E74" s="36" t="s">
        <v>761</v>
      </c>
      <c r="F74" s="36" t="s">
        <v>762</v>
      </c>
      <c r="G74" s="36" t="s">
        <v>763</v>
      </c>
      <c r="H74" s="36" t="s">
        <v>764</v>
      </c>
      <c r="I74" s="36" t="s">
        <v>46</v>
      </c>
      <c r="J74" s="36" t="s">
        <v>765</v>
      </c>
      <c r="K74" s="36" t="s">
        <v>762</v>
      </c>
      <c r="L74" s="36" t="s">
        <v>766</v>
      </c>
    </row>
    <row r="75" spans="1:12" ht="30.75" customHeight="1" thickBot="1" x14ac:dyDescent="0.3">
      <c r="A75" s="228"/>
      <c r="B75" s="25" t="s">
        <v>669</v>
      </c>
      <c r="C75" s="25"/>
      <c r="D75" s="26">
        <v>44945</v>
      </c>
      <c r="E75" s="25" t="s">
        <v>1206</v>
      </c>
      <c r="F75" s="37">
        <v>2023000004</v>
      </c>
      <c r="G75" s="25" t="s">
        <v>900</v>
      </c>
      <c r="H75" s="25">
        <v>814003050</v>
      </c>
      <c r="I75" s="25" t="s">
        <v>1684</v>
      </c>
      <c r="J75" s="25" t="s">
        <v>771</v>
      </c>
      <c r="K75" s="28">
        <v>2023000073</v>
      </c>
      <c r="L75" s="102">
        <v>1739580</v>
      </c>
    </row>
    <row r="76" spans="1:12" x14ac:dyDescent="0.25">
      <c r="A76" s="280"/>
      <c r="B76" s="20" t="s">
        <v>669</v>
      </c>
      <c r="C76" s="20"/>
      <c r="D76" s="21">
        <v>44952</v>
      </c>
      <c r="E76" s="20" t="s">
        <v>1206</v>
      </c>
      <c r="F76" s="38">
        <v>2023000010</v>
      </c>
      <c r="G76" s="20" t="s">
        <v>900</v>
      </c>
      <c r="H76" s="20">
        <v>814003050</v>
      </c>
      <c r="I76" s="20" t="s">
        <v>1685</v>
      </c>
      <c r="J76" s="20" t="s">
        <v>771</v>
      </c>
      <c r="K76" s="23">
        <v>2023000083</v>
      </c>
      <c r="L76" s="103">
        <v>983063</v>
      </c>
    </row>
    <row r="77" spans="1:12" x14ac:dyDescent="0.25">
      <c r="A77" s="249"/>
      <c r="B77" s="25" t="s">
        <v>669</v>
      </c>
      <c r="C77" s="25"/>
      <c r="D77" s="26">
        <v>44986</v>
      </c>
      <c r="E77" s="25" t="s">
        <v>1206</v>
      </c>
      <c r="F77" s="37">
        <v>2023000041</v>
      </c>
      <c r="G77" s="25" t="s">
        <v>900</v>
      </c>
      <c r="H77" s="25">
        <v>814003050</v>
      </c>
      <c r="I77" s="25" t="s">
        <v>1686</v>
      </c>
      <c r="J77" s="25" t="s">
        <v>771</v>
      </c>
      <c r="K77" s="28">
        <v>2023000293</v>
      </c>
      <c r="L77" s="102">
        <v>1365135</v>
      </c>
    </row>
    <row r="78" spans="1:12" x14ac:dyDescent="0.25">
      <c r="A78" s="281"/>
      <c r="B78" s="20" t="s">
        <v>669</v>
      </c>
      <c r="C78" s="20"/>
      <c r="D78" s="21">
        <v>44994</v>
      </c>
      <c r="E78" s="20" t="s">
        <v>1206</v>
      </c>
      <c r="F78" s="38">
        <v>2023000044</v>
      </c>
      <c r="G78" s="20" t="s">
        <v>900</v>
      </c>
      <c r="H78" s="20">
        <v>814003050</v>
      </c>
      <c r="I78" s="20" t="s">
        <v>1687</v>
      </c>
      <c r="J78" s="20" t="s">
        <v>771</v>
      </c>
      <c r="K78" s="23">
        <v>2023000404</v>
      </c>
      <c r="L78" s="103">
        <v>551520</v>
      </c>
    </row>
    <row r="79" spans="1:12" x14ac:dyDescent="0.25">
      <c r="A79" s="281"/>
      <c r="B79" s="25" t="s">
        <v>669</v>
      </c>
      <c r="C79" s="25"/>
      <c r="D79" s="26">
        <v>45007</v>
      </c>
      <c r="E79" s="25" t="s">
        <v>1206</v>
      </c>
      <c r="F79" s="37">
        <v>2023000055</v>
      </c>
      <c r="G79" s="25" t="s">
        <v>900</v>
      </c>
      <c r="H79" s="25">
        <v>814003050</v>
      </c>
      <c r="I79" s="25" t="s">
        <v>1688</v>
      </c>
      <c r="J79" s="25" t="s">
        <v>771</v>
      </c>
      <c r="K79" s="28">
        <v>2023000454</v>
      </c>
      <c r="L79" s="102">
        <v>632006</v>
      </c>
    </row>
    <row r="80" spans="1:12" ht="19.5" customHeight="1" x14ac:dyDescent="0.25">
      <c r="A80" s="282"/>
      <c r="B80" s="20" t="s">
        <v>669</v>
      </c>
      <c r="C80" s="20"/>
      <c r="D80" s="21">
        <v>45019</v>
      </c>
      <c r="E80" s="20" t="s">
        <v>1206</v>
      </c>
      <c r="F80" s="38">
        <v>2023000072</v>
      </c>
      <c r="G80" s="20" t="s">
        <v>900</v>
      </c>
      <c r="H80" s="20">
        <v>814003050</v>
      </c>
      <c r="I80" s="20" t="s">
        <v>1689</v>
      </c>
      <c r="J80" s="20" t="s">
        <v>771</v>
      </c>
      <c r="K80" s="23">
        <v>2023000544</v>
      </c>
      <c r="L80" s="103">
        <v>743040</v>
      </c>
    </row>
    <row r="81" spans="1:13" x14ac:dyDescent="0.25">
      <c r="A81" s="249"/>
      <c r="B81" s="25" t="s">
        <v>669</v>
      </c>
      <c r="C81" s="25"/>
      <c r="D81" s="26">
        <v>45034</v>
      </c>
      <c r="E81" s="25" t="s">
        <v>1206</v>
      </c>
      <c r="F81" s="37">
        <v>2023000084</v>
      </c>
      <c r="G81" s="25" t="s">
        <v>900</v>
      </c>
      <c r="H81" s="25">
        <v>814003050</v>
      </c>
      <c r="I81" s="25" t="s">
        <v>1818</v>
      </c>
      <c r="J81" s="25" t="s">
        <v>771</v>
      </c>
      <c r="K81" s="28">
        <v>2023000710</v>
      </c>
      <c r="L81" s="102">
        <v>814334</v>
      </c>
    </row>
    <row r="82" spans="1:13" x14ac:dyDescent="0.25">
      <c r="A82" s="249"/>
      <c r="B82" s="20" t="s">
        <v>669</v>
      </c>
      <c r="C82" s="20"/>
      <c r="D82" s="21">
        <v>45049</v>
      </c>
      <c r="E82" s="20" t="s">
        <v>1206</v>
      </c>
      <c r="F82" s="38">
        <v>2023000104</v>
      </c>
      <c r="G82" s="20" t="s">
        <v>900</v>
      </c>
      <c r="H82" s="20">
        <v>814003050</v>
      </c>
      <c r="I82" s="20" t="s">
        <v>1819</v>
      </c>
      <c r="J82" s="20" t="s">
        <v>771</v>
      </c>
      <c r="K82" s="23">
        <v>2023000782</v>
      </c>
      <c r="L82" s="103">
        <v>655930</v>
      </c>
    </row>
    <row r="83" spans="1:13" x14ac:dyDescent="0.25">
      <c r="A83" s="249"/>
      <c r="B83" s="25" t="s">
        <v>669</v>
      </c>
      <c r="C83" s="25"/>
      <c r="D83" s="26">
        <v>45078</v>
      </c>
      <c r="E83" s="25" t="s">
        <v>1206</v>
      </c>
      <c r="F83" s="37">
        <v>2023000137</v>
      </c>
      <c r="G83" s="25" t="s">
        <v>900</v>
      </c>
      <c r="H83" s="25">
        <v>814003050</v>
      </c>
      <c r="I83" s="25" t="s">
        <v>1820</v>
      </c>
      <c r="J83" s="25" t="s">
        <v>771</v>
      </c>
      <c r="K83" s="28">
        <v>2023001021</v>
      </c>
      <c r="L83" s="102">
        <v>620330</v>
      </c>
    </row>
    <row r="84" spans="1:13" x14ac:dyDescent="0.25">
      <c r="A84" s="249"/>
      <c r="B84" s="20" t="s">
        <v>669</v>
      </c>
      <c r="C84" s="20"/>
      <c r="D84" s="21">
        <v>45078</v>
      </c>
      <c r="E84" s="20" t="s">
        <v>1206</v>
      </c>
      <c r="F84" s="38">
        <v>2023000138</v>
      </c>
      <c r="G84" s="20" t="s">
        <v>900</v>
      </c>
      <c r="H84" s="20">
        <v>814003050</v>
      </c>
      <c r="I84" s="20" t="s">
        <v>1821</v>
      </c>
      <c r="J84" s="20" t="s">
        <v>771</v>
      </c>
      <c r="K84" s="23">
        <v>2023001021</v>
      </c>
      <c r="L84" s="103">
        <v>620330</v>
      </c>
    </row>
    <row r="85" spans="1:13" ht="15.75" thickBot="1" x14ac:dyDescent="0.3">
      <c r="A85" s="283"/>
      <c r="B85" s="25" t="s">
        <v>669</v>
      </c>
      <c r="C85" s="25"/>
      <c r="D85" s="26">
        <v>45089</v>
      </c>
      <c r="E85" s="25" t="s">
        <v>1206</v>
      </c>
      <c r="F85" s="37">
        <v>2023000152</v>
      </c>
      <c r="G85" s="25" t="s">
        <v>900</v>
      </c>
      <c r="H85" s="25">
        <v>814003050</v>
      </c>
      <c r="I85" s="25" t="s">
        <v>1822</v>
      </c>
      <c r="J85" s="25" t="s">
        <v>771</v>
      </c>
      <c r="K85" s="28">
        <v>2023001021</v>
      </c>
      <c r="L85" s="102">
        <v>711450</v>
      </c>
    </row>
    <row r="86" spans="1:13" ht="23.25" customHeight="1" x14ac:dyDescent="0.25">
      <c r="A86" s="210"/>
      <c r="B86" s="20" t="s">
        <v>669</v>
      </c>
      <c r="C86" s="20"/>
      <c r="D86" s="21">
        <v>45102</v>
      </c>
      <c r="E86" s="20" t="s">
        <v>1206</v>
      </c>
      <c r="F86" s="38">
        <v>2023000163</v>
      </c>
      <c r="G86" s="20" t="s">
        <v>900</v>
      </c>
      <c r="H86" s="20">
        <v>814003050</v>
      </c>
      <c r="I86" s="20" t="s">
        <v>1823</v>
      </c>
      <c r="J86" s="20" t="s">
        <v>771</v>
      </c>
      <c r="K86" s="23">
        <v>2023001021</v>
      </c>
      <c r="L86" s="103">
        <v>627372</v>
      </c>
    </row>
    <row r="87" spans="1:13" x14ac:dyDescent="0.25">
      <c r="A87" s="224"/>
      <c r="B87" s="25" t="s">
        <v>669</v>
      </c>
      <c r="C87" s="25"/>
      <c r="D87" s="26">
        <v>45117</v>
      </c>
      <c r="E87" s="25" t="s">
        <v>1206</v>
      </c>
      <c r="F87" s="37">
        <v>2023000181</v>
      </c>
      <c r="G87" s="25" t="s">
        <v>900</v>
      </c>
      <c r="H87" s="25">
        <v>814003050</v>
      </c>
      <c r="I87" s="25" t="s">
        <v>1824</v>
      </c>
      <c r="J87" s="25" t="s">
        <v>771</v>
      </c>
      <c r="K87" s="28">
        <v>2023001021</v>
      </c>
      <c r="L87" s="102">
        <v>705694</v>
      </c>
    </row>
    <row r="88" spans="1:13" x14ac:dyDescent="0.25">
      <c r="A88" s="250"/>
      <c r="B88" s="20" t="s">
        <v>669</v>
      </c>
      <c r="C88" s="20"/>
      <c r="D88" s="21">
        <v>45131</v>
      </c>
      <c r="E88" s="20" t="s">
        <v>1206</v>
      </c>
      <c r="F88" s="38">
        <v>2023000190</v>
      </c>
      <c r="G88" s="20" t="s">
        <v>900</v>
      </c>
      <c r="H88" s="20">
        <v>814003050</v>
      </c>
      <c r="I88" s="20" t="s">
        <v>1825</v>
      </c>
      <c r="J88" s="20" t="s">
        <v>771</v>
      </c>
      <c r="K88" s="23">
        <v>2023001021</v>
      </c>
      <c r="L88" s="103">
        <v>845154</v>
      </c>
    </row>
    <row r="89" spans="1:13" x14ac:dyDescent="0.25">
      <c r="A89" s="617"/>
      <c r="B89" s="25" t="s">
        <v>669</v>
      </c>
      <c r="C89" s="25"/>
      <c r="D89" s="26">
        <v>45147</v>
      </c>
      <c r="E89" s="25" t="s">
        <v>1206</v>
      </c>
      <c r="F89" s="37">
        <v>2023000208</v>
      </c>
      <c r="G89" s="25" t="s">
        <v>900</v>
      </c>
      <c r="H89" s="25">
        <v>814003050</v>
      </c>
      <c r="I89" s="25" t="s">
        <v>1826</v>
      </c>
      <c r="J89" s="25" t="s">
        <v>771</v>
      </c>
      <c r="K89" s="28">
        <v>2023001021</v>
      </c>
      <c r="L89" s="102">
        <v>610589</v>
      </c>
    </row>
    <row r="90" spans="1:13" x14ac:dyDescent="0.25">
      <c r="A90" s="617"/>
      <c r="B90" s="20" t="s">
        <v>669</v>
      </c>
      <c r="C90" s="20"/>
      <c r="D90" s="21">
        <v>45167</v>
      </c>
      <c r="E90" s="20" t="s">
        <v>1206</v>
      </c>
      <c r="F90" s="38">
        <v>2023000232</v>
      </c>
      <c r="G90" s="20" t="s">
        <v>900</v>
      </c>
      <c r="H90" s="20">
        <v>814003050</v>
      </c>
      <c r="I90" s="20" t="s">
        <v>1827</v>
      </c>
      <c r="J90" s="20" t="s">
        <v>771</v>
      </c>
      <c r="K90" s="23">
        <v>2023001021</v>
      </c>
      <c r="L90" s="103">
        <v>1198800</v>
      </c>
    </row>
    <row r="91" spans="1:13" ht="27" customHeight="1" x14ac:dyDescent="0.25">
      <c r="A91" s="617"/>
      <c r="B91" s="25" t="s">
        <v>669</v>
      </c>
      <c r="C91" s="25"/>
      <c r="D91" s="26">
        <v>45179</v>
      </c>
      <c r="E91" s="25" t="s">
        <v>1206</v>
      </c>
      <c r="F91" s="37">
        <v>2023000242</v>
      </c>
      <c r="G91" s="25" t="s">
        <v>900</v>
      </c>
      <c r="H91" s="25">
        <v>814003050</v>
      </c>
      <c r="I91" s="25" t="s">
        <v>1828</v>
      </c>
      <c r="J91" s="25" t="s">
        <v>771</v>
      </c>
      <c r="K91" s="28">
        <v>2023001021</v>
      </c>
      <c r="L91" s="102">
        <v>415184</v>
      </c>
    </row>
    <row r="92" spans="1:13" x14ac:dyDescent="0.25">
      <c r="A92" s="617"/>
      <c r="B92" s="20" t="s">
        <v>669</v>
      </c>
      <c r="C92" s="20"/>
      <c r="D92" s="21">
        <v>45186</v>
      </c>
      <c r="E92" s="20" t="s">
        <v>1206</v>
      </c>
      <c r="F92" s="38">
        <v>2023000248</v>
      </c>
      <c r="G92" s="20" t="s">
        <v>900</v>
      </c>
      <c r="H92" s="20">
        <v>814003050</v>
      </c>
      <c r="I92" s="20" t="s">
        <v>1829</v>
      </c>
      <c r="J92" s="20" t="s">
        <v>771</v>
      </c>
      <c r="K92" s="23">
        <v>2023001021</v>
      </c>
      <c r="L92" s="103">
        <v>596785</v>
      </c>
    </row>
    <row r="93" spans="1:13" x14ac:dyDescent="0.25">
      <c r="A93" s="617"/>
      <c r="B93" s="284"/>
      <c r="C93" s="200"/>
      <c r="D93" s="200"/>
      <c r="E93" s="200"/>
      <c r="F93" s="200"/>
      <c r="G93" s="200"/>
      <c r="H93" s="200"/>
      <c r="I93" s="200"/>
      <c r="J93" s="200"/>
      <c r="K93" s="285" t="s">
        <v>779</v>
      </c>
      <c r="L93" s="260">
        <f>SUM(L75:L92)</f>
        <v>14436296</v>
      </c>
    </row>
    <row r="94" spans="1:13" x14ac:dyDescent="0.25">
      <c r="A94" s="617"/>
      <c r="B94" s="41"/>
      <c r="C94" s="25"/>
      <c r="D94" s="25"/>
      <c r="E94" s="25"/>
      <c r="F94" s="25"/>
      <c r="G94" s="25"/>
      <c r="H94" s="25"/>
      <c r="I94" s="25"/>
      <c r="J94" s="25"/>
      <c r="K94" s="286" t="s">
        <v>1154</v>
      </c>
      <c r="L94" s="287">
        <f>+L72+L93</f>
        <v>32577337</v>
      </c>
    </row>
    <row r="95" spans="1:13" ht="27.75" customHeight="1" x14ac:dyDescent="0.25">
      <c r="A95" s="617"/>
      <c r="B95" s="622"/>
      <c r="C95" s="510"/>
      <c r="D95" s="510"/>
      <c r="E95" s="510"/>
      <c r="F95" s="510"/>
      <c r="G95" s="510"/>
      <c r="H95" s="510"/>
      <c r="I95" s="510"/>
      <c r="J95" s="510"/>
      <c r="K95" s="30"/>
      <c r="L95" s="104"/>
    </row>
    <row r="96" spans="1:13" ht="27.75" customHeight="1" x14ac:dyDescent="0.25">
      <c r="A96" s="617"/>
      <c r="B96" s="36" t="s">
        <v>758</v>
      </c>
      <c r="C96" s="36" t="s">
        <v>759</v>
      </c>
      <c r="D96" s="36" t="s">
        <v>760</v>
      </c>
      <c r="E96" s="36" t="s">
        <v>761</v>
      </c>
      <c r="F96" s="36" t="s">
        <v>762</v>
      </c>
      <c r="G96" s="36" t="s">
        <v>763</v>
      </c>
      <c r="H96" s="36" t="s">
        <v>764</v>
      </c>
      <c r="I96" s="36" t="s">
        <v>46</v>
      </c>
      <c r="J96" s="36" t="s">
        <v>765</v>
      </c>
      <c r="K96" s="36" t="s">
        <v>762</v>
      </c>
      <c r="L96" s="36" t="s">
        <v>766</v>
      </c>
      <c r="M96" s="36" t="s">
        <v>767</v>
      </c>
    </row>
    <row r="97" spans="1:13" x14ac:dyDescent="0.25">
      <c r="A97" s="617"/>
      <c r="B97" s="25" t="s">
        <v>444</v>
      </c>
      <c r="C97" s="25"/>
      <c r="D97" s="26">
        <v>45108</v>
      </c>
      <c r="E97" s="25" t="s">
        <v>1830</v>
      </c>
      <c r="F97" s="37">
        <v>2023000001</v>
      </c>
      <c r="G97" s="25" t="s">
        <v>978</v>
      </c>
      <c r="H97" s="25">
        <v>900274678</v>
      </c>
      <c r="I97" s="25" t="s">
        <v>1831</v>
      </c>
      <c r="J97" s="25" t="s">
        <v>768</v>
      </c>
      <c r="K97" s="28">
        <v>2023100588</v>
      </c>
      <c r="L97" s="29">
        <v>0</v>
      </c>
      <c r="M97" s="102">
        <v>604679</v>
      </c>
    </row>
    <row r="98" spans="1:13" x14ac:dyDescent="0.25">
      <c r="A98" s="537"/>
      <c r="B98" s="20" t="s">
        <v>444</v>
      </c>
      <c r="C98" s="20"/>
      <c r="D98" s="21">
        <v>45110</v>
      </c>
      <c r="E98" s="20" t="s">
        <v>768</v>
      </c>
      <c r="F98" s="38">
        <v>2023100853</v>
      </c>
      <c r="G98" s="20" t="s">
        <v>949</v>
      </c>
      <c r="H98" s="20">
        <v>1087673650</v>
      </c>
      <c r="I98" s="20" t="s">
        <v>1832</v>
      </c>
      <c r="J98" s="20" t="s">
        <v>771</v>
      </c>
      <c r="K98" s="23">
        <v>2023000690</v>
      </c>
      <c r="L98" s="103">
        <v>2500000</v>
      </c>
      <c r="M98" s="24">
        <v>0</v>
      </c>
    </row>
    <row r="99" spans="1:13" x14ac:dyDescent="0.25">
      <c r="A99" s="537"/>
      <c r="B99" s="25" t="s">
        <v>444</v>
      </c>
      <c r="C99" s="25"/>
      <c r="D99" s="26">
        <v>45127</v>
      </c>
      <c r="E99" s="25" t="s">
        <v>768</v>
      </c>
      <c r="F99" s="37">
        <v>2023100932</v>
      </c>
      <c r="G99" s="25" t="s">
        <v>1728</v>
      </c>
      <c r="H99" s="25">
        <v>1085288499</v>
      </c>
      <c r="I99" s="25" t="s">
        <v>1833</v>
      </c>
      <c r="J99" s="25" t="s">
        <v>771</v>
      </c>
      <c r="K99" s="28">
        <v>2023001352</v>
      </c>
      <c r="L99" s="102">
        <v>6500000</v>
      </c>
      <c r="M99" s="29">
        <v>0</v>
      </c>
    </row>
    <row r="100" spans="1:13" x14ac:dyDescent="0.25">
      <c r="A100" s="537"/>
      <c r="B100" s="20" t="s">
        <v>444</v>
      </c>
      <c r="C100" s="20"/>
      <c r="D100" s="21">
        <v>45133</v>
      </c>
      <c r="E100" s="20" t="s">
        <v>768</v>
      </c>
      <c r="F100" s="38">
        <v>2023100942</v>
      </c>
      <c r="G100" s="20" t="s">
        <v>1834</v>
      </c>
      <c r="H100" s="20">
        <v>1007254071</v>
      </c>
      <c r="I100" s="20" t="s">
        <v>1835</v>
      </c>
      <c r="J100" s="20" t="s">
        <v>771</v>
      </c>
      <c r="K100" s="23">
        <v>2023001134</v>
      </c>
      <c r="L100" s="103">
        <v>1300000</v>
      </c>
      <c r="M100" s="24">
        <v>0</v>
      </c>
    </row>
    <row r="101" spans="1:13" x14ac:dyDescent="0.25">
      <c r="A101" s="537"/>
      <c r="B101" s="25" t="s">
        <v>444</v>
      </c>
      <c r="C101" s="25"/>
      <c r="D101" s="26">
        <v>45133</v>
      </c>
      <c r="E101" s="25" t="s">
        <v>768</v>
      </c>
      <c r="F101" s="37">
        <v>2023100943</v>
      </c>
      <c r="G101" s="25" t="s">
        <v>1535</v>
      </c>
      <c r="H101" s="25">
        <v>1085332996</v>
      </c>
      <c r="I101" s="25" t="s">
        <v>1836</v>
      </c>
      <c r="J101" s="25" t="s">
        <v>771</v>
      </c>
      <c r="K101" s="28">
        <v>2023001316</v>
      </c>
      <c r="L101" s="102">
        <v>1950000</v>
      </c>
      <c r="M101" s="29">
        <v>0</v>
      </c>
    </row>
    <row r="102" spans="1:13" x14ac:dyDescent="0.25">
      <c r="A102" s="537"/>
      <c r="B102" s="20" t="s">
        <v>444</v>
      </c>
      <c r="C102" s="20"/>
      <c r="D102" s="21">
        <v>45133</v>
      </c>
      <c r="E102" s="20" t="s">
        <v>768</v>
      </c>
      <c r="F102" s="38">
        <v>2023100948</v>
      </c>
      <c r="G102" s="20" t="s">
        <v>940</v>
      </c>
      <c r="H102" s="20">
        <v>1085341520</v>
      </c>
      <c r="I102" s="20" t="s">
        <v>1837</v>
      </c>
      <c r="J102" s="20" t="s">
        <v>771</v>
      </c>
      <c r="K102" s="23">
        <v>2023001339</v>
      </c>
      <c r="L102" s="103">
        <v>2000000</v>
      </c>
      <c r="M102" s="24">
        <v>0</v>
      </c>
    </row>
    <row r="103" spans="1:13" x14ac:dyDescent="0.25">
      <c r="A103" s="537"/>
      <c r="B103" s="25" t="s">
        <v>444</v>
      </c>
      <c r="C103" s="25"/>
      <c r="D103" s="26">
        <v>45133</v>
      </c>
      <c r="E103" s="25" t="s">
        <v>768</v>
      </c>
      <c r="F103" s="37">
        <v>2023100950</v>
      </c>
      <c r="G103" s="25" t="s">
        <v>949</v>
      </c>
      <c r="H103" s="25">
        <v>1087673650</v>
      </c>
      <c r="I103" s="25" t="s">
        <v>1838</v>
      </c>
      <c r="J103" s="25" t="s">
        <v>771</v>
      </c>
      <c r="K103" s="28">
        <v>2023000690</v>
      </c>
      <c r="L103" s="102">
        <v>2500000</v>
      </c>
      <c r="M103" s="29">
        <v>0</v>
      </c>
    </row>
    <row r="104" spans="1:13" x14ac:dyDescent="0.25">
      <c r="A104" s="537"/>
      <c r="B104" s="20" t="s">
        <v>444</v>
      </c>
      <c r="C104" s="20"/>
      <c r="D104" s="21">
        <v>45136</v>
      </c>
      <c r="E104" s="20" t="s">
        <v>768</v>
      </c>
      <c r="F104" s="38">
        <v>2023100974</v>
      </c>
      <c r="G104" s="20" t="s">
        <v>1702</v>
      </c>
      <c r="H104" s="20">
        <v>5206610</v>
      </c>
      <c r="I104" s="20" t="s">
        <v>1839</v>
      </c>
      <c r="J104" s="20" t="s">
        <v>771</v>
      </c>
      <c r="K104" s="23">
        <v>2023001203</v>
      </c>
      <c r="L104" s="103">
        <v>1300000</v>
      </c>
      <c r="M104" s="24">
        <v>0</v>
      </c>
    </row>
    <row r="105" spans="1:13" x14ac:dyDescent="0.25">
      <c r="A105" s="537"/>
      <c r="B105" s="25" t="s">
        <v>444</v>
      </c>
      <c r="C105" s="25"/>
      <c r="D105" s="26">
        <v>45138</v>
      </c>
      <c r="E105" s="25" t="s">
        <v>768</v>
      </c>
      <c r="F105" s="37">
        <v>2023100984</v>
      </c>
      <c r="G105" s="25" t="s">
        <v>978</v>
      </c>
      <c r="H105" s="25">
        <v>900274678</v>
      </c>
      <c r="I105" s="25" t="s">
        <v>1840</v>
      </c>
      <c r="J105" s="25" t="s">
        <v>771</v>
      </c>
      <c r="K105" s="28">
        <v>2023000090</v>
      </c>
      <c r="L105" s="102">
        <v>4243361</v>
      </c>
      <c r="M105" s="29">
        <v>0</v>
      </c>
    </row>
    <row r="106" spans="1:13" x14ac:dyDescent="0.25">
      <c r="A106" s="537"/>
      <c r="B106" s="20" t="s">
        <v>444</v>
      </c>
      <c r="C106" s="20"/>
      <c r="D106" s="21">
        <v>45164</v>
      </c>
      <c r="E106" s="20" t="s">
        <v>768</v>
      </c>
      <c r="F106" s="38">
        <v>2023101110</v>
      </c>
      <c r="G106" s="20" t="s">
        <v>1702</v>
      </c>
      <c r="H106" s="20">
        <v>5206610</v>
      </c>
      <c r="I106" s="20" t="s">
        <v>1841</v>
      </c>
      <c r="J106" s="20" t="s">
        <v>771</v>
      </c>
      <c r="K106" s="23">
        <v>2023001203</v>
      </c>
      <c r="L106" s="103">
        <v>1300000</v>
      </c>
      <c r="M106" s="24">
        <v>0</v>
      </c>
    </row>
    <row r="107" spans="1:13" ht="29.25" customHeight="1" x14ac:dyDescent="0.25">
      <c r="A107" s="537"/>
      <c r="B107" s="25" t="s">
        <v>444</v>
      </c>
      <c r="C107" s="25"/>
      <c r="D107" s="26">
        <v>45164</v>
      </c>
      <c r="E107" s="25" t="s">
        <v>768</v>
      </c>
      <c r="F107" s="37">
        <v>2023101111</v>
      </c>
      <c r="G107" s="25" t="s">
        <v>1535</v>
      </c>
      <c r="H107" s="25">
        <v>1085332996</v>
      </c>
      <c r="I107" s="25" t="s">
        <v>1842</v>
      </c>
      <c r="J107" s="25" t="s">
        <v>771</v>
      </c>
      <c r="K107" s="28">
        <v>2023001316</v>
      </c>
      <c r="L107" s="102">
        <v>1950000</v>
      </c>
      <c r="M107" s="29">
        <v>0</v>
      </c>
    </row>
    <row r="108" spans="1:13" ht="166.5" customHeight="1" x14ac:dyDescent="0.25">
      <c r="A108" s="537"/>
      <c r="B108" s="20" t="s">
        <v>444</v>
      </c>
      <c r="C108" s="20"/>
      <c r="D108" s="21">
        <v>45164</v>
      </c>
      <c r="E108" s="20" t="s">
        <v>768</v>
      </c>
      <c r="F108" s="38">
        <v>2023101114</v>
      </c>
      <c r="G108" s="20" t="s">
        <v>940</v>
      </c>
      <c r="H108" s="20">
        <v>1085341520</v>
      </c>
      <c r="I108" s="20" t="s">
        <v>1843</v>
      </c>
      <c r="J108" s="20" t="s">
        <v>771</v>
      </c>
      <c r="K108" s="23">
        <v>2023001339</v>
      </c>
      <c r="L108" s="103">
        <v>2000000</v>
      </c>
      <c r="M108" s="24">
        <v>0</v>
      </c>
    </row>
    <row r="109" spans="1:13" ht="161.25" customHeight="1" x14ac:dyDescent="0.25">
      <c r="A109" s="537"/>
      <c r="B109" s="25" t="s">
        <v>444</v>
      </c>
      <c r="C109" s="25"/>
      <c r="D109" s="26">
        <v>45164</v>
      </c>
      <c r="E109" s="25" t="s">
        <v>768</v>
      </c>
      <c r="F109" s="37">
        <v>2023101115</v>
      </c>
      <c r="G109" s="25" t="s">
        <v>1834</v>
      </c>
      <c r="H109" s="25">
        <v>1007254071</v>
      </c>
      <c r="I109" s="25" t="s">
        <v>1844</v>
      </c>
      <c r="J109" s="25" t="s">
        <v>771</v>
      </c>
      <c r="K109" s="28">
        <v>2023001134</v>
      </c>
      <c r="L109" s="102">
        <v>1300000</v>
      </c>
      <c r="M109" s="29">
        <v>0</v>
      </c>
    </row>
    <row r="110" spans="1:13" x14ac:dyDescent="0.25">
      <c r="A110" s="537"/>
      <c r="B110" s="20" t="s">
        <v>444</v>
      </c>
      <c r="C110" s="20"/>
      <c r="D110" s="21">
        <v>45171</v>
      </c>
      <c r="E110" s="20" t="s">
        <v>768</v>
      </c>
      <c r="F110" s="38">
        <v>2023101200</v>
      </c>
      <c r="G110" s="20" t="s">
        <v>949</v>
      </c>
      <c r="H110" s="20">
        <v>1087673650</v>
      </c>
      <c r="I110" s="20" t="s">
        <v>1845</v>
      </c>
      <c r="J110" s="20" t="s">
        <v>771</v>
      </c>
      <c r="K110" s="23">
        <v>2023000690</v>
      </c>
      <c r="L110" s="103">
        <v>2500000</v>
      </c>
      <c r="M110" s="24">
        <v>0</v>
      </c>
    </row>
    <row r="111" spans="1:13" x14ac:dyDescent="0.25">
      <c r="A111" s="537"/>
      <c r="B111" s="25" t="s">
        <v>444</v>
      </c>
      <c r="C111" s="25"/>
      <c r="D111" s="26">
        <v>45175</v>
      </c>
      <c r="E111" s="25" t="s">
        <v>768</v>
      </c>
      <c r="F111" s="37">
        <v>2023101237</v>
      </c>
      <c r="G111" s="25" t="s">
        <v>1846</v>
      </c>
      <c r="H111" s="25">
        <v>98382699</v>
      </c>
      <c r="I111" s="25" t="s">
        <v>1847</v>
      </c>
      <c r="J111" s="25" t="s">
        <v>771</v>
      </c>
      <c r="K111" s="28">
        <v>2023001811</v>
      </c>
      <c r="L111" s="102">
        <v>800000</v>
      </c>
      <c r="M111" s="29">
        <v>0</v>
      </c>
    </row>
    <row r="112" spans="1:13" x14ac:dyDescent="0.25">
      <c r="A112" s="537"/>
      <c r="B112" s="20" t="s">
        <v>444</v>
      </c>
      <c r="C112" s="20"/>
      <c r="D112" s="21">
        <v>45184</v>
      </c>
      <c r="E112" s="20" t="s">
        <v>768</v>
      </c>
      <c r="F112" s="38">
        <v>2023101265</v>
      </c>
      <c r="G112" s="20" t="s">
        <v>940</v>
      </c>
      <c r="H112" s="20">
        <v>1085341520</v>
      </c>
      <c r="I112" s="20" t="s">
        <v>1848</v>
      </c>
      <c r="J112" s="20" t="s">
        <v>771</v>
      </c>
      <c r="K112" s="23">
        <v>2023001339</v>
      </c>
      <c r="L112" s="103">
        <v>2000000</v>
      </c>
      <c r="M112" s="24">
        <v>0</v>
      </c>
    </row>
    <row r="113" spans="1:13" x14ac:dyDescent="0.25">
      <c r="A113" s="537"/>
      <c r="B113" s="25" t="s">
        <v>444</v>
      </c>
      <c r="C113" s="25"/>
      <c r="D113" s="26">
        <v>45194</v>
      </c>
      <c r="E113" s="25" t="s">
        <v>768</v>
      </c>
      <c r="F113" s="37">
        <v>2023101351</v>
      </c>
      <c r="G113" s="25" t="s">
        <v>1702</v>
      </c>
      <c r="H113" s="25">
        <v>5206610</v>
      </c>
      <c r="I113" s="25" t="s">
        <v>1849</v>
      </c>
      <c r="J113" s="25" t="s">
        <v>771</v>
      </c>
      <c r="K113" s="28">
        <v>2023001203</v>
      </c>
      <c r="L113" s="102">
        <v>1300000</v>
      </c>
      <c r="M113" s="29">
        <v>0</v>
      </c>
    </row>
    <row r="114" spans="1:13" x14ac:dyDescent="0.25">
      <c r="A114" s="537"/>
      <c r="B114" s="20" t="s">
        <v>444</v>
      </c>
      <c r="C114" s="20"/>
      <c r="D114" s="21">
        <v>45194</v>
      </c>
      <c r="E114" s="20" t="s">
        <v>768</v>
      </c>
      <c r="F114" s="38">
        <v>2023101352</v>
      </c>
      <c r="G114" s="20" t="s">
        <v>1535</v>
      </c>
      <c r="H114" s="20">
        <v>1085332996</v>
      </c>
      <c r="I114" s="20" t="s">
        <v>1850</v>
      </c>
      <c r="J114" s="20" t="s">
        <v>771</v>
      </c>
      <c r="K114" s="23">
        <v>2023001316</v>
      </c>
      <c r="L114" s="103">
        <v>1950000</v>
      </c>
      <c r="M114" s="24">
        <v>0</v>
      </c>
    </row>
    <row r="115" spans="1:13" ht="206.25" customHeight="1" thickBot="1" x14ac:dyDescent="0.3">
      <c r="A115" s="541"/>
      <c r="B115" s="25" t="s">
        <v>444</v>
      </c>
      <c r="C115" s="25"/>
      <c r="D115" s="26">
        <v>45195</v>
      </c>
      <c r="E115" s="25" t="s">
        <v>768</v>
      </c>
      <c r="F115" s="37">
        <v>2023101374</v>
      </c>
      <c r="G115" s="25" t="s">
        <v>1851</v>
      </c>
      <c r="H115" s="25">
        <v>87070246</v>
      </c>
      <c r="I115" s="25" t="s">
        <v>1852</v>
      </c>
      <c r="J115" s="25" t="s">
        <v>771</v>
      </c>
      <c r="K115" s="28">
        <v>2023001206</v>
      </c>
      <c r="L115" s="102">
        <v>1950000</v>
      </c>
      <c r="M115" s="29">
        <v>0</v>
      </c>
    </row>
    <row r="116" spans="1:13" ht="35.25" customHeight="1" x14ac:dyDescent="0.25">
      <c r="A116" s="210"/>
      <c r="B116" s="20" t="s">
        <v>444</v>
      </c>
      <c r="C116" s="20"/>
      <c r="D116" s="21">
        <v>45195</v>
      </c>
      <c r="E116" s="20" t="s">
        <v>768</v>
      </c>
      <c r="F116" s="38">
        <v>2023101375</v>
      </c>
      <c r="G116" s="20" t="s">
        <v>1851</v>
      </c>
      <c r="H116" s="20">
        <v>87070246</v>
      </c>
      <c r="I116" s="20" t="s">
        <v>1853</v>
      </c>
      <c r="J116" s="20" t="s">
        <v>771</v>
      </c>
      <c r="K116" s="23">
        <v>2023001206</v>
      </c>
      <c r="L116" s="103">
        <v>1950000</v>
      </c>
      <c r="M116" s="24">
        <v>0</v>
      </c>
    </row>
    <row r="117" spans="1:13" ht="30" customHeight="1" x14ac:dyDescent="0.25">
      <c r="A117" s="619" t="s">
        <v>1735</v>
      </c>
      <c r="B117" s="25" t="s">
        <v>444</v>
      </c>
      <c r="C117" s="25"/>
      <c r="D117" s="26">
        <v>45197</v>
      </c>
      <c r="E117" s="25" t="s">
        <v>768</v>
      </c>
      <c r="F117" s="37">
        <v>2023101404</v>
      </c>
      <c r="G117" s="25" t="s">
        <v>1834</v>
      </c>
      <c r="H117" s="25">
        <v>1007254071</v>
      </c>
      <c r="I117" s="25" t="s">
        <v>1854</v>
      </c>
      <c r="J117" s="25" t="s">
        <v>771</v>
      </c>
      <c r="K117" s="28">
        <v>2023001134</v>
      </c>
      <c r="L117" s="102">
        <v>1300000</v>
      </c>
      <c r="M117" s="29">
        <v>0</v>
      </c>
    </row>
    <row r="118" spans="1:13" x14ac:dyDescent="0.25">
      <c r="A118" s="619"/>
      <c r="B118" s="20" t="s">
        <v>444</v>
      </c>
      <c r="C118" s="20"/>
      <c r="D118" s="21">
        <v>45197</v>
      </c>
      <c r="E118" s="20" t="s">
        <v>768</v>
      </c>
      <c r="F118" s="38">
        <v>2023101405</v>
      </c>
      <c r="G118" s="20" t="s">
        <v>1017</v>
      </c>
      <c r="H118" s="20">
        <v>1085315713</v>
      </c>
      <c r="I118" s="20" t="s">
        <v>1855</v>
      </c>
      <c r="J118" s="20" t="s">
        <v>771</v>
      </c>
      <c r="K118" s="23">
        <v>2023001199</v>
      </c>
      <c r="L118" s="103">
        <v>2000000</v>
      </c>
      <c r="M118" s="24">
        <v>0</v>
      </c>
    </row>
    <row r="119" spans="1:13" x14ac:dyDescent="0.25">
      <c r="A119" s="619"/>
      <c r="B119" s="25" t="s">
        <v>444</v>
      </c>
      <c r="C119" s="25"/>
      <c r="D119" s="26">
        <v>45197</v>
      </c>
      <c r="E119" s="25" t="s">
        <v>768</v>
      </c>
      <c r="F119" s="37">
        <v>2023101406</v>
      </c>
      <c r="G119" s="25" t="s">
        <v>1017</v>
      </c>
      <c r="H119" s="25">
        <v>1085315713</v>
      </c>
      <c r="I119" s="25" t="s">
        <v>1856</v>
      </c>
      <c r="J119" s="25" t="s">
        <v>771</v>
      </c>
      <c r="K119" s="28">
        <v>2023001199</v>
      </c>
      <c r="L119" s="102">
        <v>533333</v>
      </c>
      <c r="M119" s="29">
        <v>0</v>
      </c>
    </row>
    <row r="120" spans="1:13" x14ac:dyDescent="0.25">
      <c r="A120" s="619"/>
      <c r="B120" s="20" t="s">
        <v>444</v>
      </c>
      <c r="C120" s="20"/>
      <c r="D120" s="21">
        <v>45197</v>
      </c>
      <c r="E120" s="20" t="s">
        <v>768</v>
      </c>
      <c r="F120" s="38">
        <v>2023101407</v>
      </c>
      <c r="G120" s="20" t="s">
        <v>1017</v>
      </c>
      <c r="H120" s="20">
        <v>1085315713</v>
      </c>
      <c r="I120" s="20" t="s">
        <v>1857</v>
      </c>
      <c r="J120" s="20" t="s">
        <v>771</v>
      </c>
      <c r="K120" s="23">
        <v>2023001199</v>
      </c>
      <c r="L120" s="103">
        <v>2000000</v>
      </c>
      <c r="M120" s="24">
        <v>0</v>
      </c>
    </row>
    <row r="121" spans="1:13" ht="15.75" thickBot="1" x14ac:dyDescent="0.3">
      <c r="A121" s="245"/>
      <c r="B121" s="546"/>
      <c r="C121" s="512"/>
      <c r="D121" s="512"/>
      <c r="E121" s="512"/>
      <c r="F121" s="512"/>
      <c r="G121" s="512"/>
      <c r="H121" s="512"/>
      <c r="I121" s="512"/>
      <c r="J121" s="512"/>
      <c r="K121" s="512"/>
      <c r="L121" s="513"/>
      <c r="M121" s="513"/>
    </row>
    <row r="122" spans="1:13" x14ac:dyDescent="0.25">
      <c r="A122" s="616"/>
      <c r="B122" s="546"/>
      <c r="C122" s="512"/>
      <c r="D122" s="512"/>
      <c r="E122" s="512"/>
      <c r="F122" s="512"/>
      <c r="G122" s="512"/>
      <c r="H122" s="512"/>
      <c r="I122" s="512"/>
      <c r="J122" s="512"/>
      <c r="K122" s="512"/>
      <c r="L122" s="514"/>
      <c r="M122" s="514"/>
    </row>
    <row r="123" spans="1:13" ht="28.5" customHeight="1" x14ac:dyDescent="0.25">
      <c r="A123" s="617"/>
      <c r="B123" s="622"/>
      <c r="C123" s="510"/>
      <c r="D123" s="510"/>
      <c r="E123" s="510"/>
      <c r="F123" s="510"/>
      <c r="G123" s="510"/>
      <c r="H123" s="510"/>
      <c r="I123" s="510"/>
      <c r="J123" s="510"/>
      <c r="K123" s="30" t="s">
        <v>779</v>
      </c>
      <c r="L123" s="104">
        <v>47126694</v>
      </c>
      <c r="M123" s="104">
        <v>604679</v>
      </c>
    </row>
    <row r="124" spans="1:13" x14ac:dyDescent="0.25">
      <c r="A124" s="617"/>
      <c r="B124" s="196"/>
      <c r="C124" s="174"/>
      <c r="D124" s="174"/>
      <c r="E124" s="174"/>
      <c r="F124" s="174"/>
      <c r="G124" s="174"/>
      <c r="H124" s="174"/>
      <c r="I124" s="174"/>
      <c r="J124" s="174"/>
      <c r="K124" s="168"/>
      <c r="L124" s="179"/>
    </row>
    <row r="125" spans="1:13" x14ac:dyDescent="0.25">
      <c r="A125" s="617"/>
      <c r="B125" s="196" t="s">
        <v>758</v>
      </c>
      <c r="C125" s="174" t="s">
        <v>759</v>
      </c>
      <c r="D125" s="174" t="s">
        <v>760</v>
      </c>
      <c r="E125" s="174" t="s">
        <v>761</v>
      </c>
      <c r="F125" s="174" t="s">
        <v>762</v>
      </c>
      <c r="G125" s="174" t="s">
        <v>763</v>
      </c>
      <c r="H125" s="174" t="s">
        <v>764</v>
      </c>
      <c r="I125" s="174" t="s">
        <v>46</v>
      </c>
      <c r="J125" s="174" t="s">
        <v>765</v>
      </c>
      <c r="K125" s="174" t="s">
        <v>762</v>
      </c>
      <c r="L125" s="174" t="s">
        <v>766</v>
      </c>
    </row>
    <row r="126" spans="1:13" x14ac:dyDescent="0.25">
      <c r="A126" s="617"/>
      <c r="B126" s="188" t="s">
        <v>116</v>
      </c>
      <c r="C126" s="158"/>
      <c r="D126" s="159">
        <v>44985</v>
      </c>
      <c r="E126" s="158" t="s">
        <v>768</v>
      </c>
      <c r="F126" s="160">
        <v>2023700052</v>
      </c>
      <c r="G126" s="158" t="s">
        <v>1623</v>
      </c>
      <c r="H126" s="158">
        <v>1085925452</v>
      </c>
      <c r="I126" s="158" t="s">
        <v>1737</v>
      </c>
      <c r="J126" s="158" t="s">
        <v>771</v>
      </c>
      <c r="K126" s="161">
        <v>2023000366</v>
      </c>
      <c r="L126" s="162">
        <v>131515</v>
      </c>
    </row>
    <row r="127" spans="1:13" x14ac:dyDescent="0.25">
      <c r="A127" s="617"/>
      <c r="B127" s="189" t="s">
        <v>116</v>
      </c>
      <c r="C127" s="163"/>
      <c r="D127" s="164">
        <v>44985</v>
      </c>
      <c r="E127" s="163" t="s">
        <v>768</v>
      </c>
      <c r="F127" s="165">
        <v>2023700053</v>
      </c>
      <c r="G127" s="163" t="s">
        <v>1738</v>
      </c>
      <c r="H127" s="163">
        <v>1010100564</v>
      </c>
      <c r="I127" s="163" t="s">
        <v>1739</v>
      </c>
      <c r="J127" s="163" t="s">
        <v>771</v>
      </c>
      <c r="K127" s="166">
        <v>2023000371</v>
      </c>
      <c r="L127" s="167">
        <v>33678</v>
      </c>
    </row>
    <row r="128" spans="1:13" x14ac:dyDescent="0.25">
      <c r="A128" s="224"/>
      <c r="B128" s="189"/>
      <c r="C128" s="163"/>
      <c r="D128" s="164"/>
      <c r="E128" s="163"/>
      <c r="F128" s="165"/>
      <c r="G128" s="163"/>
      <c r="H128" s="163"/>
      <c r="I128" s="163"/>
      <c r="J128" s="163"/>
      <c r="K128" s="166"/>
      <c r="L128" s="167">
        <f>SUM(L126:L127)</f>
        <v>165193</v>
      </c>
    </row>
    <row r="129" spans="1:12" x14ac:dyDescent="0.25">
      <c r="A129" s="224"/>
      <c r="B129" s="189"/>
      <c r="C129" s="163"/>
      <c r="D129" s="164"/>
      <c r="E129" s="163"/>
      <c r="F129" s="165"/>
      <c r="G129" s="163"/>
      <c r="H129" s="163"/>
      <c r="I129" s="163" t="s">
        <v>1758</v>
      </c>
      <c r="J129" s="163"/>
      <c r="K129" s="166"/>
      <c r="L129" s="167">
        <v>680499</v>
      </c>
    </row>
    <row r="130" spans="1:12" x14ac:dyDescent="0.25">
      <c r="A130" s="138"/>
      <c r="B130" s="239" t="s">
        <v>1613</v>
      </c>
      <c r="C130" s="158"/>
      <c r="D130" s="158"/>
      <c r="E130" s="158"/>
      <c r="F130" s="158"/>
      <c r="G130" s="158"/>
      <c r="H130" s="158"/>
      <c r="I130" s="158"/>
      <c r="J130" s="158"/>
      <c r="K130" s="158"/>
      <c r="L130" s="262">
        <f>+L128+L129</f>
        <v>845692</v>
      </c>
    </row>
    <row r="131" spans="1:12" x14ac:dyDescent="0.25">
      <c r="A131" s="253" t="s">
        <v>1331</v>
      </c>
      <c r="B131" s="196" t="s">
        <v>758</v>
      </c>
      <c r="C131" s="174" t="s">
        <v>759</v>
      </c>
      <c r="D131" s="174" t="s">
        <v>760</v>
      </c>
      <c r="E131" s="174" t="s">
        <v>761</v>
      </c>
      <c r="F131" s="174" t="s">
        <v>762</v>
      </c>
      <c r="G131" s="174" t="s">
        <v>763</v>
      </c>
      <c r="H131" s="174" t="s">
        <v>764</v>
      </c>
      <c r="I131" s="174" t="s">
        <v>46</v>
      </c>
      <c r="J131" s="174" t="s">
        <v>765</v>
      </c>
      <c r="K131" s="174" t="s">
        <v>762</v>
      </c>
      <c r="L131" s="174" t="s">
        <v>766</v>
      </c>
    </row>
    <row r="132" spans="1:12" x14ac:dyDescent="0.25">
      <c r="A132" s="138"/>
      <c r="B132" s="601"/>
      <c r="C132" s="515"/>
      <c r="D132" s="515"/>
      <c r="E132" s="515"/>
      <c r="F132" s="515"/>
      <c r="G132" s="515"/>
      <c r="H132" s="515"/>
      <c r="I132" s="515"/>
      <c r="J132" s="515"/>
      <c r="K132" s="168"/>
      <c r="L132" s="179"/>
    </row>
    <row r="133" spans="1:12" x14ac:dyDescent="0.25">
      <c r="A133" s="138"/>
      <c r="B133" s="196" t="s">
        <v>758</v>
      </c>
      <c r="C133" s="174" t="s">
        <v>759</v>
      </c>
      <c r="D133" s="174" t="s">
        <v>760</v>
      </c>
      <c r="E133" s="174" t="s">
        <v>761</v>
      </c>
      <c r="F133" s="174" t="s">
        <v>762</v>
      </c>
      <c r="G133" s="174" t="s">
        <v>763</v>
      </c>
      <c r="H133" s="174" t="s">
        <v>764</v>
      </c>
      <c r="I133" s="174" t="s">
        <v>46</v>
      </c>
      <c r="J133" s="174" t="s">
        <v>765</v>
      </c>
      <c r="K133" s="174" t="s">
        <v>762</v>
      </c>
      <c r="L133" s="174" t="s">
        <v>766</v>
      </c>
    </row>
    <row r="134" spans="1:12" x14ac:dyDescent="0.25">
      <c r="A134" s="138"/>
      <c r="B134" s="188" t="s">
        <v>629</v>
      </c>
      <c r="C134" s="158"/>
      <c r="D134" s="159">
        <v>44985</v>
      </c>
      <c r="E134" s="158" t="s">
        <v>768</v>
      </c>
      <c r="F134" s="160">
        <v>2023700049</v>
      </c>
      <c r="G134" s="158" t="s">
        <v>1740</v>
      </c>
      <c r="H134" s="158">
        <v>87574127</v>
      </c>
      <c r="I134" s="158" t="s">
        <v>1741</v>
      </c>
      <c r="J134" s="158" t="s">
        <v>771</v>
      </c>
      <c r="K134" s="161">
        <v>2023000367</v>
      </c>
      <c r="L134" s="162">
        <v>39741</v>
      </c>
    </row>
    <row r="135" spans="1:12" x14ac:dyDescent="0.25">
      <c r="A135" s="138"/>
      <c r="B135" s="189" t="s">
        <v>629</v>
      </c>
      <c r="C135" s="163"/>
      <c r="D135" s="164">
        <v>44985</v>
      </c>
      <c r="E135" s="163" t="s">
        <v>768</v>
      </c>
      <c r="F135" s="165">
        <v>2023700050</v>
      </c>
      <c r="G135" s="163" t="s">
        <v>1598</v>
      </c>
      <c r="H135" s="163">
        <v>1085306253</v>
      </c>
      <c r="I135" s="163" t="s">
        <v>1742</v>
      </c>
      <c r="J135" s="163" t="s">
        <v>771</v>
      </c>
      <c r="K135" s="166">
        <v>2023000368</v>
      </c>
      <c r="L135" s="167">
        <v>38645</v>
      </c>
    </row>
    <row r="136" spans="1:12" x14ac:dyDescent="0.25">
      <c r="A136" s="138"/>
      <c r="B136" s="188" t="s">
        <v>629</v>
      </c>
      <c r="C136" s="158"/>
      <c r="D136" s="159">
        <v>44985</v>
      </c>
      <c r="E136" s="158" t="s">
        <v>768</v>
      </c>
      <c r="F136" s="160">
        <v>2023700051</v>
      </c>
      <c r="G136" s="158" t="s">
        <v>1607</v>
      </c>
      <c r="H136" s="158">
        <v>1085302652</v>
      </c>
      <c r="I136" s="158" t="s">
        <v>1743</v>
      </c>
      <c r="J136" s="158" t="s">
        <v>771</v>
      </c>
      <c r="K136" s="161">
        <v>2023000369</v>
      </c>
      <c r="L136" s="162">
        <v>119707</v>
      </c>
    </row>
    <row r="137" spans="1:12" x14ac:dyDescent="0.25">
      <c r="A137" s="138"/>
      <c r="B137" s="189" t="s">
        <v>629</v>
      </c>
      <c r="C137" s="163"/>
      <c r="D137" s="164">
        <v>44985</v>
      </c>
      <c r="E137" s="163" t="s">
        <v>768</v>
      </c>
      <c r="F137" s="165">
        <v>2023700054</v>
      </c>
      <c r="G137" s="163" t="s">
        <v>1602</v>
      </c>
      <c r="H137" s="163">
        <v>59832519</v>
      </c>
      <c r="I137" s="163" t="s">
        <v>1744</v>
      </c>
      <c r="J137" s="163" t="s">
        <v>771</v>
      </c>
      <c r="K137" s="166">
        <v>2023000370</v>
      </c>
      <c r="L137" s="167">
        <v>54192</v>
      </c>
    </row>
    <row r="138" spans="1:12" x14ac:dyDescent="0.25">
      <c r="A138" s="138"/>
      <c r="B138" s="188" t="s">
        <v>629</v>
      </c>
      <c r="C138" s="158"/>
      <c r="D138" s="159">
        <v>44985</v>
      </c>
      <c r="E138" s="158" t="s">
        <v>768</v>
      </c>
      <c r="F138" s="160">
        <v>2023700055</v>
      </c>
      <c r="G138" s="158" t="s">
        <v>1074</v>
      </c>
      <c r="H138" s="158">
        <v>1085280624</v>
      </c>
      <c r="I138" s="158" t="s">
        <v>1745</v>
      </c>
      <c r="J138" s="158" t="s">
        <v>771</v>
      </c>
      <c r="K138" s="161">
        <v>2023000372</v>
      </c>
      <c r="L138" s="162">
        <v>135328</v>
      </c>
    </row>
    <row r="139" spans="1:12" x14ac:dyDescent="0.25">
      <c r="A139" s="138"/>
      <c r="B139" s="188"/>
      <c r="C139" s="158"/>
      <c r="D139" s="159"/>
      <c r="E139" s="158"/>
      <c r="F139" s="160"/>
      <c r="G139" s="158"/>
      <c r="H139" s="158"/>
      <c r="I139" s="158" t="s">
        <v>1758</v>
      </c>
      <c r="J139" s="158"/>
      <c r="K139" s="161"/>
      <c r="L139" s="162">
        <v>607147</v>
      </c>
    </row>
    <row r="140" spans="1:12" x14ac:dyDescent="0.25">
      <c r="A140" s="138"/>
      <c r="B140" s="595" t="s">
        <v>1305</v>
      </c>
      <c r="C140" s="517"/>
      <c r="D140" s="517"/>
      <c r="E140" s="517"/>
      <c r="F140" s="517"/>
      <c r="G140" s="517"/>
      <c r="H140" s="517"/>
      <c r="I140" s="517"/>
      <c r="J140" s="517"/>
      <c r="K140" s="517"/>
      <c r="L140" s="602">
        <f>SUM(L134:L139)</f>
        <v>994760</v>
      </c>
    </row>
    <row r="141" spans="1:12" ht="15.75" thickBot="1" x14ac:dyDescent="0.3">
      <c r="A141" s="83"/>
      <c r="B141" s="595"/>
      <c r="C141" s="517"/>
      <c r="D141" s="517"/>
      <c r="E141" s="517"/>
      <c r="F141" s="517"/>
      <c r="G141" s="517"/>
      <c r="H141" s="517"/>
      <c r="I141" s="517"/>
      <c r="J141" s="517"/>
      <c r="K141" s="517"/>
      <c r="L141" s="603"/>
    </row>
    <row r="142" spans="1:12" x14ac:dyDescent="0.25">
      <c r="B142" s="188"/>
      <c r="C142" s="158"/>
      <c r="D142" s="158"/>
      <c r="E142" s="158"/>
      <c r="F142" s="158"/>
      <c r="G142" s="158"/>
      <c r="H142" s="158"/>
      <c r="I142" s="158"/>
      <c r="J142" s="158"/>
      <c r="K142" s="158"/>
      <c r="L142" s="172"/>
    </row>
    <row r="143" spans="1:12" x14ac:dyDescent="0.25">
      <c r="B143" s="586"/>
      <c r="C143" s="586"/>
      <c r="D143" s="586"/>
      <c r="E143" s="586"/>
      <c r="F143" s="586"/>
      <c r="G143" s="586"/>
      <c r="H143" s="586"/>
      <c r="I143" s="586"/>
      <c r="J143" s="586"/>
      <c r="K143" s="168" t="s">
        <v>1154</v>
      </c>
      <c r="L143" s="179">
        <f>+L130+L140</f>
        <v>1840452</v>
      </c>
    </row>
    <row r="144" spans="1:12" x14ac:dyDescent="0.25">
      <c r="B144" s="261" t="s">
        <v>1759</v>
      </c>
    </row>
    <row r="145" spans="1:12" ht="29.25" thickBot="1" x14ac:dyDescent="0.3">
      <c r="A145" s="254"/>
      <c r="B145" s="176" t="s">
        <v>758</v>
      </c>
      <c r="C145" s="176" t="s">
        <v>759</v>
      </c>
      <c r="D145" s="176" t="s">
        <v>760</v>
      </c>
      <c r="E145" s="176" t="s">
        <v>761</v>
      </c>
      <c r="F145" s="176" t="s">
        <v>762</v>
      </c>
      <c r="G145" s="176" t="s">
        <v>763</v>
      </c>
      <c r="H145" s="176" t="s">
        <v>764</v>
      </c>
      <c r="I145" s="176" t="s">
        <v>46</v>
      </c>
      <c r="J145" s="176" t="s">
        <v>765</v>
      </c>
      <c r="K145" s="176" t="s">
        <v>762</v>
      </c>
      <c r="L145" s="176" t="s">
        <v>766</v>
      </c>
    </row>
    <row r="146" spans="1:12" ht="150" x14ac:dyDescent="0.25">
      <c r="A146" s="255" t="s">
        <v>495</v>
      </c>
      <c r="B146" s="229" t="s">
        <v>636</v>
      </c>
      <c r="C146" s="148"/>
      <c r="D146" s="149">
        <v>44963</v>
      </c>
      <c r="E146" s="148" t="s">
        <v>768</v>
      </c>
      <c r="F146" s="150">
        <v>2023700043</v>
      </c>
      <c r="G146" s="148" t="s">
        <v>1025</v>
      </c>
      <c r="H146" s="148">
        <v>94507863</v>
      </c>
      <c r="I146" s="148" t="s">
        <v>1746</v>
      </c>
      <c r="J146" s="148" t="s">
        <v>771</v>
      </c>
      <c r="K146" s="151">
        <v>2023000210</v>
      </c>
      <c r="L146" s="152">
        <v>1055990</v>
      </c>
    </row>
    <row r="147" spans="1:12" ht="150.75" thickBot="1" x14ac:dyDescent="0.3">
      <c r="A147" s="252"/>
      <c r="B147" s="230" t="s">
        <v>636</v>
      </c>
      <c r="C147" s="153"/>
      <c r="D147" s="154">
        <v>44963</v>
      </c>
      <c r="E147" s="153" t="s">
        <v>768</v>
      </c>
      <c r="F147" s="155">
        <v>2023700045</v>
      </c>
      <c r="G147" s="153" t="s">
        <v>1022</v>
      </c>
      <c r="H147" s="153">
        <v>1085248255</v>
      </c>
      <c r="I147" s="153" t="s">
        <v>1746</v>
      </c>
      <c r="J147" s="153" t="s">
        <v>771</v>
      </c>
      <c r="K147" s="156">
        <v>2023000209</v>
      </c>
      <c r="L147" s="157">
        <v>1662890</v>
      </c>
    </row>
    <row r="148" spans="1:12" x14ac:dyDescent="0.25">
      <c r="B148" s="606" t="s">
        <v>1305</v>
      </c>
      <c r="C148" s="606"/>
      <c r="D148" s="606"/>
      <c r="E148" s="606"/>
      <c r="F148" s="606"/>
      <c r="G148" s="606"/>
      <c r="H148" s="606"/>
      <c r="I148" s="606"/>
      <c r="J148" s="606"/>
      <c r="K148" s="606"/>
      <c r="L148" s="607">
        <f>SUM(L146:L147)</f>
        <v>2718880</v>
      </c>
    </row>
    <row r="149" spans="1:12" x14ac:dyDescent="0.25">
      <c r="B149" s="606"/>
      <c r="C149" s="606"/>
      <c r="D149" s="606"/>
      <c r="E149" s="606"/>
      <c r="F149" s="606"/>
      <c r="G149" s="606"/>
      <c r="H149" s="606"/>
      <c r="I149" s="606"/>
      <c r="J149" s="606"/>
      <c r="K149" s="606"/>
      <c r="L149" s="608"/>
    </row>
    <row r="150" spans="1:12" x14ac:dyDescent="0.25">
      <c r="B150" s="535"/>
      <c r="C150" s="535"/>
      <c r="D150" s="535"/>
      <c r="E150" s="535"/>
      <c r="F150" s="535"/>
      <c r="G150" s="535"/>
      <c r="H150" s="535"/>
      <c r="I150" s="535"/>
      <c r="J150" s="535"/>
      <c r="K150" s="33"/>
      <c r="L150" s="232">
        <f>+L143+L148</f>
        <v>4559332</v>
      </c>
    </row>
    <row r="151" spans="1:12" x14ac:dyDescent="0.25">
      <c r="B151" t="s">
        <v>1769</v>
      </c>
      <c r="C151">
        <v>13460970</v>
      </c>
    </row>
    <row r="152" spans="1:12" x14ac:dyDescent="0.25">
      <c r="B152" t="s">
        <v>1155</v>
      </c>
      <c r="C152">
        <v>27449040</v>
      </c>
    </row>
    <row r="153" spans="1:12" x14ac:dyDescent="0.25">
      <c r="B153" t="s">
        <v>1924</v>
      </c>
      <c r="C153">
        <v>3331064</v>
      </c>
    </row>
    <row r="154" spans="1:12" x14ac:dyDescent="0.25">
      <c r="B154" s="261" t="s">
        <v>1199</v>
      </c>
      <c r="C154">
        <v>26330858</v>
      </c>
      <c r="E154" s="261"/>
    </row>
    <row r="155" spans="1:12" x14ac:dyDescent="0.25">
      <c r="B155" t="s">
        <v>1925</v>
      </c>
      <c r="C155" s="146">
        <v>43023866</v>
      </c>
      <c r="F155" s="146"/>
    </row>
    <row r="156" spans="1:12" x14ac:dyDescent="0.25">
      <c r="B156" t="s">
        <v>1759</v>
      </c>
      <c r="C156" s="146">
        <v>0</v>
      </c>
      <c r="F156" s="146"/>
    </row>
    <row r="157" spans="1:12" x14ac:dyDescent="0.25">
      <c r="B157" t="s">
        <v>1735</v>
      </c>
      <c r="C157" s="146">
        <v>5403191</v>
      </c>
      <c r="F157" s="146"/>
    </row>
    <row r="158" spans="1:12" x14ac:dyDescent="0.25">
      <c r="B158" t="s">
        <v>1926</v>
      </c>
      <c r="C158" s="260">
        <v>0</v>
      </c>
      <c r="F158" s="146"/>
    </row>
    <row r="159" spans="1:12" x14ac:dyDescent="0.25">
      <c r="B159" t="s">
        <v>1927</v>
      </c>
      <c r="C159" s="260">
        <v>0</v>
      </c>
      <c r="F159" s="146"/>
    </row>
    <row r="160" spans="1:12" x14ac:dyDescent="0.25">
      <c r="B160" t="s">
        <v>1331</v>
      </c>
      <c r="C160" s="146">
        <v>3074420</v>
      </c>
      <c r="F160" s="146"/>
    </row>
    <row r="161" spans="6:6" x14ac:dyDescent="0.25">
      <c r="F161" s="260"/>
    </row>
  </sheetData>
  <mergeCells count="29">
    <mergeCell ref="L121:M122"/>
    <mergeCell ref="B60:J60"/>
    <mergeCell ref="B72:J72"/>
    <mergeCell ref="B150:J150"/>
    <mergeCell ref="B132:J132"/>
    <mergeCell ref="B140:K141"/>
    <mergeCell ref="L140:L141"/>
    <mergeCell ref="B143:J143"/>
    <mergeCell ref="B148:K149"/>
    <mergeCell ref="L148:L149"/>
    <mergeCell ref="A98:A115"/>
    <mergeCell ref="A117:A120"/>
    <mergeCell ref="A122:A127"/>
    <mergeCell ref="B123:J123"/>
    <mergeCell ref="A89:A97"/>
    <mergeCell ref="B95:J95"/>
    <mergeCell ref="B121:K122"/>
    <mergeCell ref="B40:L40"/>
    <mergeCell ref="A41:A59"/>
    <mergeCell ref="B61:J61"/>
    <mergeCell ref="A65:A72"/>
    <mergeCell ref="A3:A12"/>
    <mergeCell ref="B13:J13"/>
    <mergeCell ref="B15:J15"/>
    <mergeCell ref="A16:A19"/>
    <mergeCell ref="A20:A38"/>
    <mergeCell ref="B21:L21"/>
    <mergeCell ref="B33:J33"/>
    <mergeCell ref="B34:L3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181"/>
  <sheetViews>
    <sheetView topLeftCell="A133" workbookViewId="0">
      <selection activeCell="A94" sqref="A94:A110"/>
    </sheetView>
  </sheetViews>
  <sheetFormatPr baseColWidth="10" defaultRowHeight="15" x14ac:dyDescent="0.25"/>
  <cols>
    <col min="1" max="1" width="16" customWidth="1"/>
    <col min="2" max="2" width="23" customWidth="1"/>
    <col min="3" max="3" width="40.7109375" customWidth="1"/>
    <col min="4" max="4" width="12.7109375" bestFit="1" customWidth="1"/>
    <col min="5" max="5" width="22.5703125" customWidth="1"/>
    <col min="6" max="6" width="12.7109375" customWidth="1"/>
    <col min="7" max="7" width="43.7109375" customWidth="1"/>
    <col min="9" max="9" width="44" customWidth="1"/>
    <col min="10" max="10" width="22.85546875" customWidth="1"/>
    <col min="11" max="11" width="12" customWidth="1"/>
    <col min="12" max="12" width="16.140625" style="50" customWidth="1"/>
  </cols>
  <sheetData>
    <row r="1" spans="1:19" ht="23.25" x14ac:dyDescent="0.35">
      <c r="A1" s="266"/>
      <c r="B1" s="267" t="s">
        <v>1158</v>
      </c>
      <c r="C1" s="35"/>
      <c r="D1" s="35"/>
      <c r="E1" s="35"/>
      <c r="F1" s="35"/>
      <c r="G1" s="35"/>
      <c r="H1" s="35"/>
      <c r="I1" s="35"/>
      <c r="J1" s="35"/>
      <c r="K1" s="35"/>
      <c r="L1" s="52"/>
    </row>
    <row r="2" spans="1:19" ht="23.25" x14ac:dyDescent="0.35">
      <c r="A2" s="45"/>
      <c r="B2" s="40" t="s">
        <v>1760</v>
      </c>
      <c r="L2" s="60"/>
    </row>
    <row r="3" spans="1:19" ht="34.5" customHeight="1" x14ac:dyDescent="0.25">
      <c r="A3" s="631" t="s">
        <v>1155</v>
      </c>
      <c r="B3" s="36" t="s">
        <v>758</v>
      </c>
      <c r="C3" s="36" t="s">
        <v>759</v>
      </c>
      <c r="D3" s="36" t="s">
        <v>760</v>
      </c>
      <c r="E3" s="36" t="s">
        <v>761</v>
      </c>
      <c r="F3" s="36" t="s">
        <v>762</v>
      </c>
      <c r="G3" s="36" t="s">
        <v>763</v>
      </c>
      <c r="H3" s="36" t="s">
        <v>764</v>
      </c>
      <c r="I3" s="36" t="s">
        <v>46</v>
      </c>
      <c r="J3" s="36" t="s">
        <v>765</v>
      </c>
      <c r="K3" s="36" t="s">
        <v>762</v>
      </c>
      <c r="L3" s="74" t="s">
        <v>766</v>
      </c>
    </row>
    <row r="4" spans="1:19" s="172" customFormat="1" ht="59.25" customHeight="1" x14ac:dyDescent="0.25">
      <c r="A4" s="629"/>
      <c r="B4" s="148" t="s">
        <v>672</v>
      </c>
      <c r="C4" s="148"/>
      <c r="D4" s="149">
        <v>45114</v>
      </c>
      <c r="E4" s="148" t="s">
        <v>768</v>
      </c>
      <c r="F4" s="150">
        <v>2023100868</v>
      </c>
      <c r="G4" s="148" t="s">
        <v>769</v>
      </c>
      <c r="H4" s="148">
        <v>891200200</v>
      </c>
      <c r="I4" s="148" t="s">
        <v>1761</v>
      </c>
      <c r="J4" s="148" t="s">
        <v>771</v>
      </c>
      <c r="K4" s="151">
        <v>2023000005</v>
      </c>
      <c r="L4" s="152">
        <v>5121250</v>
      </c>
      <c r="M4"/>
      <c r="N4"/>
      <c r="O4"/>
      <c r="P4"/>
      <c r="Q4"/>
      <c r="R4"/>
      <c r="S4"/>
    </row>
    <row r="5" spans="1:19" s="172" customFormat="1" ht="134.25" customHeight="1" x14ac:dyDescent="0.25">
      <c r="A5" s="629"/>
      <c r="B5" s="153" t="s">
        <v>672</v>
      </c>
      <c r="C5" s="153"/>
      <c r="D5" s="154">
        <v>45146</v>
      </c>
      <c r="E5" s="153" t="s">
        <v>768</v>
      </c>
      <c r="F5" s="155">
        <v>2023101021</v>
      </c>
      <c r="G5" s="153" t="s">
        <v>769</v>
      </c>
      <c r="H5" s="153">
        <v>891200200</v>
      </c>
      <c r="I5" s="153" t="s">
        <v>1762</v>
      </c>
      <c r="J5" s="153" t="s">
        <v>771</v>
      </c>
      <c r="K5" s="156">
        <v>2023000005</v>
      </c>
      <c r="L5" s="157">
        <v>5802480</v>
      </c>
      <c r="M5"/>
      <c r="N5"/>
      <c r="O5"/>
      <c r="P5"/>
      <c r="Q5"/>
      <c r="R5"/>
      <c r="S5"/>
    </row>
    <row r="6" spans="1:19" ht="120" customHeight="1" x14ac:dyDescent="0.25">
      <c r="A6" s="629"/>
      <c r="B6" s="148" t="s">
        <v>672</v>
      </c>
      <c r="C6" s="148"/>
      <c r="D6" s="149">
        <v>45176</v>
      </c>
      <c r="E6" s="148" t="s">
        <v>768</v>
      </c>
      <c r="F6" s="150">
        <v>2023101242</v>
      </c>
      <c r="G6" s="148" t="s">
        <v>769</v>
      </c>
      <c r="H6" s="148">
        <v>891200200</v>
      </c>
      <c r="I6" s="148" t="s">
        <v>1763</v>
      </c>
      <c r="J6" s="148" t="s">
        <v>771</v>
      </c>
      <c r="K6" s="151">
        <v>2023000005</v>
      </c>
      <c r="L6" s="152">
        <v>5861250</v>
      </c>
    </row>
    <row r="7" spans="1:19" ht="48" customHeight="1" x14ac:dyDescent="0.25">
      <c r="A7" s="629"/>
      <c r="B7" s="299"/>
      <c r="C7" s="158"/>
      <c r="D7" s="158"/>
      <c r="E7" s="158"/>
      <c r="F7" s="158"/>
      <c r="G7" s="158"/>
      <c r="H7" s="158"/>
      <c r="I7" s="221" t="s">
        <v>1764</v>
      </c>
      <c r="J7" s="158"/>
      <c r="K7" s="158"/>
      <c r="L7" s="262">
        <f>SUM(L4:L6)</f>
        <v>16784980</v>
      </c>
    </row>
    <row r="8" spans="1:19" ht="111.75" customHeight="1" x14ac:dyDescent="0.25">
      <c r="A8" s="629"/>
      <c r="B8" s="199" t="s">
        <v>758</v>
      </c>
      <c r="C8" s="199" t="s">
        <v>759</v>
      </c>
      <c r="D8" s="199" t="s">
        <v>760</v>
      </c>
      <c r="E8" s="199" t="s">
        <v>761</v>
      </c>
      <c r="F8" s="199" t="s">
        <v>762</v>
      </c>
      <c r="G8" s="199" t="s">
        <v>763</v>
      </c>
      <c r="H8" s="199" t="s">
        <v>764</v>
      </c>
      <c r="I8" s="199" t="s">
        <v>46</v>
      </c>
      <c r="J8" s="199" t="s">
        <v>765</v>
      </c>
      <c r="K8" s="199" t="s">
        <v>762</v>
      </c>
      <c r="L8" s="269" t="s">
        <v>766</v>
      </c>
    </row>
    <row r="9" spans="1:19" ht="116.25" customHeight="1" x14ac:dyDescent="0.25">
      <c r="A9" s="629"/>
      <c r="B9" s="148" t="s">
        <v>673</v>
      </c>
      <c r="C9" s="148"/>
      <c r="D9" s="149">
        <v>45110</v>
      </c>
      <c r="E9" s="148" t="s">
        <v>768</v>
      </c>
      <c r="F9" s="150">
        <v>2023590149</v>
      </c>
      <c r="G9" s="148" t="s">
        <v>769</v>
      </c>
      <c r="H9" s="148">
        <v>891200200</v>
      </c>
      <c r="I9" s="148" t="s">
        <v>1765</v>
      </c>
      <c r="J9" s="148" t="s">
        <v>771</v>
      </c>
      <c r="K9" s="151">
        <v>2023000005</v>
      </c>
      <c r="L9" s="152">
        <v>3170680</v>
      </c>
    </row>
    <row r="10" spans="1:19" ht="125.25" customHeight="1" x14ac:dyDescent="0.25">
      <c r="A10" s="629"/>
      <c r="B10" s="153" t="s">
        <v>673</v>
      </c>
      <c r="C10" s="153"/>
      <c r="D10" s="154">
        <v>45139</v>
      </c>
      <c r="E10" s="153" t="s">
        <v>768</v>
      </c>
      <c r="F10" s="155">
        <v>2023590162</v>
      </c>
      <c r="G10" s="153" t="s">
        <v>769</v>
      </c>
      <c r="H10" s="153">
        <v>891200200</v>
      </c>
      <c r="I10" s="153" t="s">
        <v>1766</v>
      </c>
      <c r="J10" s="153" t="s">
        <v>771</v>
      </c>
      <c r="K10" s="156">
        <v>2023000005</v>
      </c>
      <c r="L10" s="157">
        <v>3399420</v>
      </c>
    </row>
    <row r="11" spans="1:19" ht="111.75" customHeight="1" x14ac:dyDescent="0.25">
      <c r="A11" s="268"/>
      <c r="B11" s="148" t="s">
        <v>673</v>
      </c>
      <c r="C11" s="148"/>
      <c r="D11" s="149">
        <v>45176</v>
      </c>
      <c r="E11" s="148" t="s">
        <v>768</v>
      </c>
      <c r="F11" s="150">
        <v>2023590185</v>
      </c>
      <c r="G11" s="148" t="s">
        <v>769</v>
      </c>
      <c r="H11" s="148">
        <v>891200200</v>
      </c>
      <c r="I11" s="148" t="s">
        <v>1767</v>
      </c>
      <c r="J11" s="148" t="s">
        <v>771</v>
      </c>
      <c r="K11" s="151">
        <v>2023000005</v>
      </c>
      <c r="L11" s="152">
        <v>3474960</v>
      </c>
    </row>
    <row r="12" spans="1:19" ht="25.5" customHeight="1" x14ac:dyDescent="0.25">
      <c r="A12" s="268"/>
      <c r="B12" s="200"/>
      <c r="C12" s="200"/>
      <c r="D12" s="201"/>
      <c r="E12" s="200"/>
      <c r="F12" s="202"/>
      <c r="G12" s="200"/>
      <c r="H12" s="200"/>
      <c r="I12" s="264" t="s">
        <v>1768</v>
      </c>
      <c r="J12" s="200"/>
      <c r="K12" s="203"/>
      <c r="L12" s="270">
        <f>SUM(L9:L11)</f>
        <v>10045060</v>
      </c>
    </row>
    <row r="13" spans="1:19" ht="29.25" customHeight="1" thickBot="1" x14ac:dyDescent="0.3">
      <c r="A13" s="271"/>
      <c r="B13" s="272"/>
      <c r="C13" s="272"/>
      <c r="D13" s="273"/>
      <c r="E13" s="272"/>
      <c r="F13" s="274"/>
      <c r="G13" s="272"/>
      <c r="H13" s="272"/>
      <c r="I13" s="275" t="s">
        <v>1305</v>
      </c>
      <c r="J13" s="272"/>
      <c r="K13" s="276"/>
      <c r="L13" s="277">
        <f>+L7+L12</f>
        <v>26830040</v>
      </c>
    </row>
    <row r="14" spans="1:19" ht="99" customHeight="1" x14ac:dyDescent="0.25">
      <c r="A14" s="536" t="s">
        <v>1769</v>
      </c>
      <c r="B14" s="199" t="s">
        <v>758</v>
      </c>
      <c r="C14" s="199" t="s">
        <v>759</v>
      </c>
      <c r="D14" s="199" t="s">
        <v>760</v>
      </c>
      <c r="E14" s="199" t="s">
        <v>761</v>
      </c>
      <c r="F14" s="199" t="s">
        <v>762</v>
      </c>
      <c r="G14" s="199" t="s">
        <v>763</v>
      </c>
      <c r="H14" s="199" t="s">
        <v>764</v>
      </c>
      <c r="I14" s="199" t="s">
        <v>46</v>
      </c>
      <c r="J14" s="199" t="s">
        <v>765</v>
      </c>
      <c r="K14" s="199" t="s">
        <v>762</v>
      </c>
      <c r="L14" s="199" t="s">
        <v>766</v>
      </c>
    </row>
    <row r="15" spans="1:19" ht="90.75" customHeight="1" x14ac:dyDescent="0.25">
      <c r="A15" s="542"/>
      <c r="B15" s="148" t="s">
        <v>670</v>
      </c>
      <c r="C15" s="148"/>
      <c r="D15" s="149">
        <v>45114</v>
      </c>
      <c r="E15" s="148" t="s">
        <v>768</v>
      </c>
      <c r="F15" s="150">
        <v>2023100869</v>
      </c>
      <c r="G15" s="148" t="s">
        <v>804</v>
      </c>
      <c r="H15" s="148">
        <v>891200686</v>
      </c>
      <c r="I15" s="148" t="s">
        <v>1770</v>
      </c>
      <c r="J15" s="148" t="s">
        <v>771</v>
      </c>
      <c r="K15" s="151">
        <v>2023000004</v>
      </c>
      <c r="L15" s="152">
        <v>2529880</v>
      </c>
    </row>
    <row r="16" spans="1:19" ht="120" customHeight="1" x14ac:dyDescent="0.25">
      <c r="A16" s="632"/>
      <c r="B16" s="153" t="s">
        <v>670</v>
      </c>
      <c r="C16" s="153"/>
      <c r="D16" s="154">
        <v>45146</v>
      </c>
      <c r="E16" s="153" t="s">
        <v>768</v>
      </c>
      <c r="F16" s="155">
        <v>2023101022</v>
      </c>
      <c r="G16" s="153" t="s">
        <v>804</v>
      </c>
      <c r="H16" s="153">
        <v>891200686</v>
      </c>
      <c r="I16" s="153" t="s">
        <v>1771</v>
      </c>
      <c r="J16" s="153" t="s">
        <v>771</v>
      </c>
      <c r="K16" s="156">
        <v>2023000004</v>
      </c>
      <c r="L16" s="157">
        <v>2883710</v>
      </c>
    </row>
    <row r="17" spans="1:12" ht="73.5" customHeight="1" x14ac:dyDescent="0.25">
      <c r="A17" s="145"/>
      <c r="B17" s="148" t="s">
        <v>670</v>
      </c>
      <c r="C17" s="148"/>
      <c r="D17" s="149">
        <v>45177</v>
      </c>
      <c r="E17" s="148" t="s">
        <v>768</v>
      </c>
      <c r="F17" s="150">
        <v>2023101252</v>
      </c>
      <c r="G17" s="148" t="s">
        <v>804</v>
      </c>
      <c r="H17" s="148">
        <v>891200686</v>
      </c>
      <c r="I17" s="148" t="s">
        <v>1772</v>
      </c>
      <c r="J17" s="148" t="s">
        <v>771</v>
      </c>
      <c r="K17" s="151">
        <v>2023000004</v>
      </c>
      <c r="L17" s="152">
        <v>3120200</v>
      </c>
    </row>
    <row r="18" spans="1:12" ht="30" customHeight="1" x14ac:dyDescent="0.25">
      <c r="A18" s="630" t="s">
        <v>1481</v>
      </c>
      <c r="B18" s="623" t="s">
        <v>1921</v>
      </c>
      <c r="C18" s="623"/>
      <c r="D18" s="623"/>
      <c r="E18" s="623"/>
      <c r="F18" s="623"/>
      <c r="G18" s="623"/>
      <c r="H18" s="623"/>
      <c r="I18" s="623"/>
      <c r="J18" s="623"/>
      <c r="K18" s="33" t="s">
        <v>779</v>
      </c>
      <c r="L18" s="265">
        <f>SUM(L15:L17)</f>
        <v>8533790</v>
      </c>
    </row>
    <row r="19" spans="1:12" ht="105" customHeight="1" x14ac:dyDescent="0.25">
      <c r="A19" s="630"/>
      <c r="B19" s="199" t="s">
        <v>758</v>
      </c>
      <c r="C19" s="199" t="s">
        <v>759</v>
      </c>
      <c r="D19" s="199" t="s">
        <v>760</v>
      </c>
      <c r="E19" s="199" t="s">
        <v>761</v>
      </c>
      <c r="F19" s="199" t="s">
        <v>762</v>
      </c>
      <c r="G19" s="199" t="s">
        <v>763</v>
      </c>
      <c r="H19" s="199" t="s">
        <v>764</v>
      </c>
      <c r="I19" s="199" t="s">
        <v>46</v>
      </c>
      <c r="J19" s="199" t="s">
        <v>765</v>
      </c>
      <c r="K19" s="199" t="s">
        <v>762</v>
      </c>
      <c r="L19" s="199" t="s">
        <v>766</v>
      </c>
    </row>
    <row r="20" spans="1:12" ht="89.25" customHeight="1" x14ac:dyDescent="0.25">
      <c r="A20" s="630"/>
      <c r="B20" s="148" t="s">
        <v>740</v>
      </c>
      <c r="C20" s="148"/>
      <c r="D20" s="149">
        <v>45108</v>
      </c>
      <c r="E20" s="148" t="s">
        <v>768</v>
      </c>
      <c r="F20" s="150">
        <v>2023100850</v>
      </c>
      <c r="G20" s="148" t="s">
        <v>1180</v>
      </c>
      <c r="H20" s="148">
        <v>800153993</v>
      </c>
      <c r="I20" s="148" t="s">
        <v>1773</v>
      </c>
      <c r="J20" s="148" t="s">
        <v>771</v>
      </c>
      <c r="K20" s="151">
        <v>2023000009</v>
      </c>
      <c r="L20" s="152">
        <v>94543</v>
      </c>
    </row>
    <row r="21" spans="1:12" ht="74.25" customHeight="1" x14ac:dyDescent="0.25">
      <c r="A21" s="630"/>
      <c r="B21" s="153" t="s">
        <v>740</v>
      </c>
      <c r="C21" s="153"/>
      <c r="D21" s="154">
        <v>45120</v>
      </c>
      <c r="E21" s="153" t="s">
        <v>768</v>
      </c>
      <c r="F21" s="155">
        <v>2023100918</v>
      </c>
      <c r="G21" s="153" t="s">
        <v>845</v>
      </c>
      <c r="H21" s="153">
        <v>830122566</v>
      </c>
      <c r="I21" s="153" t="s">
        <v>1774</v>
      </c>
      <c r="J21" s="153" t="s">
        <v>771</v>
      </c>
      <c r="K21" s="156">
        <v>2023000008</v>
      </c>
      <c r="L21" s="157">
        <v>21718</v>
      </c>
    </row>
    <row r="22" spans="1:12" ht="66" customHeight="1" x14ac:dyDescent="0.25">
      <c r="A22" s="630"/>
      <c r="B22" s="148" t="s">
        <v>740</v>
      </c>
      <c r="C22" s="148"/>
      <c r="D22" s="149">
        <v>45126</v>
      </c>
      <c r="E22" s="148" t="s">
        <v>768</v>
      </c>
      <c r="F22" s="150">
        <v>2023100929</v>
      </c>
      <c r="G22" s="148" t="s">
        <v>893</v>
      </c>
      <c r="H22" s="148">
        <v>901028579</v>
      </c>
      <c r="I22" s="148" t="s">
        <v>1775</v>
      </c>
      <c r="J22" s="148" t="s">
        <v>771</v>
      </c>
      <c r="K22" s="151">
        <v>2023000007</v>
      </c>
      <c r="L22" s="152">
        <v>756302</v>
      </c>
    </row>
    <row r="23" spans="1:12" ht="78" customHeight="1" x14ac:dyDescent="0.25">
      <c r="A23" s="630"/>
      <c r="B23" s="153" t="s">
        <v>740</v>
      </c>
      <c r="C23" s="153"/>
      <c r="D23" s="154">
        <v>45138</v>
      </c>
      <c r="E23" s="153" t="s">
        <v>768</v>
      </c>
      <c r="F23" s="155">
        <v>2023101007</v>
      </c>
      <c r="G23" s="153" t="s">
        <v>845</v>
      </c>
      <c r="H23" s="153">
        <v>830122566</v>
      </c>
      <c r="I23" s="153" t="s">
        <v>1776</v>
      </c>
      <c r="J23" s="153" t="s">
        <v>771</v>
      </c>
      <c r="K23" s="156">
        <v>2023000008</v>
      </c>
      <c r="L23" s="157">
        <v>74190</v>
      </c>
    </row>
    <row r="24" spans="1:12" ht="135" x14ac:dyDescent="0.25">
      <c r="A24" s="630"/>
      <c r="B24" s="148" t="s">
        <v>740</v>
      </c>
      <c r="C24" s="148"/>
      <c r="D24" s="149">
        <v>45140</v>
      </c>
      <c r="E24" s="148" t="s">
        <v>768</v>
      </c>
      <c r="F24" s="150">
        <v>2023101012</v>
      </c>
      <c r="G24" s="148" t="s">
        <v>1180</v>
      </c>
      <c r="H24" s="148">
        <v>800153993</v>
      </c>
      <c r="I24" s="148" t="s">
        <v>1777</v>
      </c>
      <c r="J24" s="148" t="s">
        <v>771</v>
      </c>
      <c r="K24" s="151">
        <v>2023000009</v>
      </c>
      <c r="L24" s="152">
        <v>93858</v>
      </c>
    </row>
    <row r="25" spans="1:12" ht="108" customHeight="1" x14ac:dyDescent="0.25">
      <c r="A25" s="630"/>
      <c r="B25" s="153" t="s">
        <v>740</v>
      </c>
      <c r="C25" s="153"/>
      <c r="D25" s="154">
        <v>45153</v>
      </c>
      <c r="E25" s="153" t="s">
        <v>768</v>
      </c>
      <c r="F25" s="155">
        <v>2023101069</v>
      </c>
      <c r="G25" s="153" t="s">
        <v>845</v>
      </c>
      <c r="H25" s="153">
        <v>830122566</v>
      </c>
      <c r="I25" s="153" t="s">
        <v>1778</v>
      </c>
      <c r="J25" s="153" t="s">
        <v>771</v>
      </c>
      <c r="K25" s="156">
        <v>2023000008</v>
      </c>
      <c r="L25" s="157">
        <v>21481</v>
      </c>
    </row>
    <row r="26" spans="1:12" ht="117" customHeight="1" x14ac:dyDescent="0.25">
      <c r="A26" s="630"/>
      <c r="B26" s="148" t="s">
        <v>740</v>
      </c>
      <c r="C26" s="148"/>
      <c r="D26" s="149">
        <v>45166</v>
      </c>
      <c r="E26" s="148" t="s">
        <v>768</v>
      </c>
      <c r="F26" s="150">
        <v>2023101163</v>
      </c>
      <c r="G26" s="148" t="s">
        <v>893</v>
      </c>
      <c r="H26" s="148">
        <v>901028579</v>
      </c>
      <c r="I26" s="148" t="s">
        <v>1779</v>
      </c>
      <c r="J26" s="148" t="s">
        <v>771</v>
      </c>
      <c r="K26" s="151">
        <v>2023000007</v>
      </c>
      <c r="L26" s="152">
        <v>756302</v>
      </c>
    </row>
    <row r="27" spans="1:12" ht="147.75" customHeight="1" x14ac:dyDescent="0.25">
      <c r="A27" s="630"/>
      <c r="B27" s="153" t="s">
        <v>740</v>
      </c>
      <c r="C27" s="153"/>
      <c r="D27" s="154">
        <v>45171</v>
      </c>
      <c r="E27" s="153" t="s">
        <v>768</v>
      </c>
      <c r="F27" s="155">
        <v>2023101194</v>
      </c>
      <c r="G27" s="153" t="s">
        <v>1180</v>
      </c>
      <c r="H27" s="153">
        <v>800153993</v>
      </c>
      <c r="I27" s="153" t="s">
        <v>1780</v>
      </c>
      <c r="J27" s="153" t="s">
        <v>771</v>
      </c>
      <c r="K27" s="156">
        <v>2023000009</v>
      </c>
      <c r="L27" s="157">
        <v>94758</v>
      </c>
    </row>
    <row r="28" spans="1:12" ht="131.25" customHeight="1" x14ac:dyDescent="0.25">
      <c r="A28" s="630"/>
      <c r="B28" s="148" t="s">
        <v>740</v>
      </c>
      <c r="C28" s="148"/>
      <c r="D28" s="149">
        <v>45174</v>
      </c>
      <c r="E28" s="148" t="s">
        <v>768</v>
      </c>
      <c r="F28" s="150">
        <v>2023101211</v>
      </c>
      <c r="G28" s="148" t="s">
        <v>845</v>
      </c>
      <c r="H28" s="148">
        <v>830122566</v>
      </c>
      <c r="I28" s="148" t="s">
        <v>1781</v>
      </c>
      <c r="J28" s="148" t="s">
        <v>771</v>
      </c>
      <c r="K28" s="151">
        <v>2023000008</v>
      </c>
      <c r="L28" s="152">
        <v>74350</v>
      </c>
    </row>
    <row r="29" spans="1:12" ht="123.75" customHeight="1" x14ac:dyDescent="0.25">
      <c r="A29" s="630"/>
      <c r="B29" s="153" t="s">
        <v>740</v>
      </c>
      <c r="C29" s="153"/>
      <c r="D29" s="154">
        <v>45182</v>
      </c>
      <c r="E29" s="153" t="s">
        <v>768</v>
      </c>
      <c r="F29" s="155">
        <v>2023101258</v>
      </c>
      <c r="G29" s="153" t="s">
        <v>845</v>
      </c>
      <c r="H29" s="153">
        <v>830122566</v>
      </c>
      <c r="I29" s="153" t="s">
        <v>1782</v>
      </c>
      <c r="J29" s="153" t="s">
        <v>771</v>
      </c>
      <c r="K29" s="156">
        <v>2023000008</v>
      </c>
      <c r="L29" s="157">
        <v>24490</v>
      </c>
    </row>
    <row r="30" spans="1:12" ht="112.5" customHeight="1" x14ac:dyDescent="0.25">
      <c r="A30" s="630"/>
      <c r="B30" s="148" t="s">
        <v>740</v>
      </c>
      <c r="C30" s="148"/>
      <c r="D30" s="149">
        <v>45187</v>
      </c>
      <c r="E30" s="148" t="s">
        <v>768</v>
      </c>
      <c r="F30" s="150">
        <v>2023101269</v>
      </c>
      <c r="G30" s="148" t="s">
        <v>893</v>
      </c>
      <c r="H30" s="148">
        <v>901028579</v>
      </c>
      <c r="I30" s="148" t="s">
        <v>1783</v>
      </c>
      <c r="J30" s="148" t="s">
        <v>771</v>
      </c>
      <c r="K30" s="151">
        <v>2023000007</v>
      </c>
      <c r="L30" s="152">
        <v>756302</v>
      </c>
    </row>
    <row r="31" spans="1:12" ht="45.75" customHeight="1" x14ac:dyDescent="0.25">
      <c r="A31" s="630"/>
      <c r="B31" s="192" t="s">
        <v>1787</v>
      </c>
      <c r="C31" s="200"/>
      <c r="D31" s="201"/>
      <c r="E31" s="200"/>
      <c r="F31" s="202"/>
      <c r="G31" s="200"/>
      <c r="H31" s="200"/>
      <c r="I31" s="200"/>
      <c r="J31" s="200"/>
      <c r="K31" s="203"/>
      <c r="L31" s="263">
        <f>SUM(L20:L30)</f>
        <v>2768294</v>
      </c>
    </row>
    <row r="32" spans="1:12" ht="27.75" customHeight="1" x14ac:dyDescent="0.25">
      <c r="A32" s="630"/>
      <c r="B32" s="199" t="s">
        <v>758</v>
      </c>
      <c r="C32" s="199" t="s">
        <v>759</v>
      </c>
      <c r="D32" s="199" t="s">
        <v>760</v>
      </c>
      <c r="E32" s="199" t="s">
        <v>761</v>
      </c>
      <c r="F32" s="199" t="s">
        <v>762</v>
      </c>
      <c r="G32" s="199" t="s">
        <v>763</v>
      </c>
      <c r="H32" s="199" t="s">
        <v>764</v>
      </c>
      <c r="I32" s="199" t="s">
        <v>46</v>
      </c>
      <c r="J32" s="199" t="s">
        <v>765</v>
      </c>
      <c r="K32" s="199" t="s">
        <v>762</v>
      </c>
      <c r="L32" s="199" t="s">
        <v>766</v>
      </c>
    </row>
    <row r="33" spans="1:12" ht="27.75" customHeight="1" x14ac:dyDescent="0.25">
      <c r="A33" s="630"/>
      <c r="B33" s="148" t="s">
        <v>741</v>
      </c>
      <c r="C33" s="148"/>
      <c r="D33" s="149">
        <v>45126</v>
      </c>
      <c r="E33" s="148" t="s">
        <v>768</v>
      </c>
      <c r="F33" s="150">
        <v>2023590154</v>
      </c>
      <c r="G33" s="148" t="s">
        <v>893</v>
      </c>
      <c r="H33" s="148">
        <v>901028579</v>
      </c>
      <c r="I33" s="148" t="s">
        <v>1784</v>
      </c>
      <c r="J33" s="148" t="s">
        <v>771</v>
      </c>
      <c r="K33" s="151">
        <v>2023000007</v>
      </c>
      <c r="L33" s="152">
        <v>168067</v>
      </c>
    </row>
    <row r="34" spans="1:12" ht="27.75" customHeight="1" x14ac:dyDescent="0.25">
      <c r="A34" s="630"/>
      <c r="B34" s="153" t="s">
        <v>741</v>
      </c>
      <c r="C34" s="153"/>
      <c r="D34" s="154">
        <v>45169</v>
      </c>
      <c r="E34" s="153" t="s">
        <v>768</v>
      </c>
      <c r="F34" s="155">
        <v>2023590178</v>
      </c>
      <c r="G34" s="153" t="s">
        <v>893</v>
      </c>
      <c r="H34" s="153">
        <v>901028579</v>
      </c>
      <c r="I34" s="153" t="s">
        <v>1785</v>
      </c>
      <c r="J34" s="153" t="s">
        <v>771</v>
      </c>
      <c r="K34" s="156">
        <v>2023000007</v>
      </c>
      <c r="L34" s="157">
        <v>168067</v>
      </c>
    </row>
    <row r="35" spans="1:12" ht="27.75" customHeight="1" x14ac:dyDescent="0.25">
      <c r="A35" s="630"/>
      <c r="B35" s="148" t="s">
        <v>741</v>
      </c>
      <c r="C35" s="148"/>
      <c r="D35" s="149">
        <v>45187</v>
      </c>
      <c r="E35" s="148" t="s">
        <v>768</v>
      </c>
      <c r="F35" s="150">
        <v>2023590188</v>
      </c>
      <c r="G35" s="148" t="s">
        <v>893</v>
      </c>
      <c r="H35" s="148">
        <v>901028579</v>
      </c>
      <c r="I35" s="148" t="s">
        <v>1786</v>
      </c>
      <c r="J35" s="148" t="s">
        <v>771</v>
      </c>
      <c r="K35" s="151">
        <v>2023000007</v>
      </c>
      <c r="L35" s="152">
        <v>168067</v>
      </c>
    </row>
    <row r="36" spans="1:12" ht="27.75" customHeight="1" x14ac:dyDescent="0.25">
      <c r="A36" s="630"/>
      <c r="B36" s="633"/>
      <c r="C36" s="633"/>
      <c r="D36" s="633"/>
      <c r="E36" s="633"/>
      <c r="F36" s="633"/>
      <c r="G36" s="633"/>
      <c r="H36" s="633"/>
      <c r="I36" s="633"/>
      <c r="J36" s="633"/>
      <c r="K36" s="278" t="s">
        <v>779</v>
      </c>
      <c r="L36" s="214">
        <v>504201</v>
      </c>
    </row>
    <row r="37" spans="1:12" ht="27.75" customHeight="1" x14ac:dyDescent="0.25">
      <c r="A37" s="630"/>
      <c r="B37" s="33"/>
      <c r="C37" s="33"/>
      <c r="D37" s="33"/>
      <c r="E37" s="33"/>
      <c r="F37" s="33"/>
      <c r="G37" s="33"/>
      <c r="H37" s="33"/>
      <c r="I37" s="33"/>
      <c r="J37" s="33"/>
      <c r="K37" s="33" t="s">
        <v>1305</v>
      </c>
      <c r="L37" s="265">
        <f>+L31+L36</f>
        <v>3272495</v>
      </c>
    </row>
    <row r="38" spans="1:12" x14ac:dyDescent="0.25">
      <c r="A38" s="630"/>
      <c r="B38" s="551" t="s">
        <v>1788</v>
      </c>
      <c r="C38" s="551"/>
      <c r="D38" s="551"/>
      <c r="E38" s="551"/>
      <c r="F38" s="551"/>
      <c r="G38" s="551"/>
      <c r="H38" s="551"/>
      <c r="I38" s="551"/>
      <c r="J38" s="551"/>
      <c r="K38" s="551"/>
      <c r="L38" s="551"/>
    </row>
    <row r="39" spans="1:12" ht="59.25" customHeight="1" x14ac:dyDescent="0.25">
      <c r="A39" s="617"/>
      <c r="B39" s="36" t="s">
        <v>758</v>
      </c>
      <c r="C39" s="36" t="s">
        <v>759</v>
      </c>
      <c r="D39" s="36" t="s">
        <v>760</v>
      </c>
      <c r="E39" s="36" t="s">
        <v>761</v>
      </c>
      <c r="F39" s="36" t="s">
        <v>762</v>
      </c>
      <c r="G39" s="36" t="s">
        <v>763</v>
      </c>
      <c r="H39" s="36" t="s">
        <v>764</v>
      </c>
      <c r="I39" s="36" t="s">
        <v>46</v>
      </c>
      <c r="J39" s="36" t="s">
        <v>765</v>
      </c>
      <c r="K39" s="36" t="s">
        <v>762</v>
      </c>
      <c r="L39" s="36" t="s">
        <v>766</v>
      </c>
    </row>
    <row r="40" spans="1:12" ht="24.75" customHeight="1" x14ac:dyDescent="0.25">
      <c r="A40" s="629"/>
      <c r="B40" s="158" t="s">
        <v>739</v>
      </c>
      <c r="C40" s="158"/>
      <c r="D40" s="159">
        <v>45109</v>
      </c>
      <c r="E40" s="158" t="s">
        <v>768</v>
      </c>
      <c r="F40" s="160">
        <v>2023590143</v>
      </c>
      <c r="G40" s="158" t="s">
        <v>1180</v>
      </c>
      <c r="H40" s="158">
        <v>800153993</v>
      </c>
      <c r="I40" s="158" t="s">
        <v>1789</v>
      </c>
      <c r="J40" s="158" t="s">
        <v>771</v>
      </c>
      <c r="K40" s="161">
        <v>2023000006</v>
      </c>
      <c r="L40" s="162">
        <v>62054</v>
      </c>
    </row>
    <row r="41" spans="1:12" x14ac:dyDescent="0.25">
      <c r="A41" s="629"/>
      <c r="B41" s="163" t="s">
        <v>739</v>
      </c>
      <c r="C41" s="163"/>
      <c r="D41" s="164">
        <v>45109</v>
      </c>
      <c r="E41" s="163" t="s">
        <v>768</v>
      </c>
      <c r="F41" s="165">
        <v>2023590144</v>
      </c>
      <c r="G41" s="163" t="s">
        <v>1180</v>
      </c>
      <c r="H41" s="163">
        <v>800153993</v>
      </c>
      <c r="I41" s="163" t="s">
        <v>1790</v>
      </c>
      <c r="J41" s="163" t="s">
        <v>771</v>
      </c>
      <c r="K41" s="166">
        <v>2023000006</v>
      </c>
      <c r="L41" s="167">
        <v>62054</v>
      </c>
    </row>
    <row r="42" spans="1:12" x14ac:dyDescent="0.25">
      <c r="A42" s="629"/>
      <c r="B42" s="158" t="s">
        <v>739</v>
      </c>
      <c r="C42" s="158"/>
      <c r="D42" s="159">
        <v>45109</v>
      </c>
      <c r="E42" s="158" t="s">
        <v>768</v>
      </c>
      <c r="F42" s="160">
        <v>2023590145</v>
      </c>
      <c r="G42" s="158" t="s">
        <v>1180</v>
      </c>
      <c r="H42" s="158">
        <v>800153993</v>
      </c>
      <c r="I42" s="158" t="s">
        <v>1791</v>
      </c>
      <c r="J42" s="158" t="s">
        <v>771</v>
      </c>
      <c r="K42" s="161">
        <v>2023000006</v>
      </c>
      <c r="L42" s="162">
        <v>62054</v>
      </c>
    </row>
    <row r="43" spans="1:12" ht="25.5" customHeight="1" x14ac:dyDescent="0.25">
      <c r="A43" s="629"/>
      <c r="B43" s="163" t="s">
        <v>739</v>
      </c>
      <c r="C43" s="163"/>
      <c r="D43" s="164">
        <v>45109</v>
      </c>
      <c r="E43" s="163" t="s">
        <v>768</v>
      </c>
      <c r="F43" s="165">
        <v>2023590146</v>
      </c>
      <c r="G43" s="163" t="s">
        <v>1180</v>
      </c>
      <c r="H43" s="163">
        <v>800153993</v>
      </c>
      <c r="I43" s="163" t="s">
        <v>1792</v>
      </c>
      <c r="J43" s="163" t="s">
        <v>771</v>
      </c>
      <c r="K43" s="166">
        <v>2023000006</v>
      </c>
      <c r="L43" s="167">
        <v>62054</v>
      </c>
    </row>
    <row r="44" spans="1:12" x14ac:dyDescent="0.25">
      <c r="A44" s="629"/>
      <c r="B44" s="158" t="s">
        <v>739</v>
      </c>
      <c r="C44" s="158"/>
      <c r="D44" s="159">
        <v>45109</v>
      </c>
      <c r="E44" s="158" t="s">
        <v>768</v>
      </c>
      <c r="F44" s="160">
        <v>2023590147</v>
      </c>
      <c r="G44" s="158" t="s">
        <v>1180</v>
      </c>
      <c r="H44" s="158">
        <v>800153993</v>
      </c>
      <c r="I44" s="158" t="s">
        <v>1793</v>
      </c>
      <c r="J44" s="158" t="s">
        <v>771</v>
      </c>
      <c r="K44" s="161">
        <v>2023000006</v>
      </c>
      <c r="L44" s="162">
        <v>62054</v>
      </c>
    </row>
    <row r="45" spans="1:12" x14ac:dyDescent="0.25">
      <c r="A45" s="629"/>
      <c r="B45" s="163" t="s">
        <v>739</v>
      </c>
      <c r="C45" s="163"/>
      <c r="D45" s="164">
        <v>45109</v>
      </c>
      <c r="E45" s="163" t="s">
        <v>768</v>
      </c>
      <c r="F45" s="165">
        <v>2023590148</v>
      </c>
      <c r="G45" s="163" t="s">
        <v>1180</v>
      </c>
      <c r="H45" s="163">
        <v>800153993</v>
      </c>
      <c r="I45" s="163" t="s">
        <v>1794</v>
      </c>
      <c r="J45" s="163" t="s">
        <v>771</v>
      </c>
      <c r="K45" s="166">
        <v>2023000006</v>
      </c>
      <c r="L45" s="167">
        <v>62054</v>
      </c>
    </row>
    <row r="46" spans="1:12" x14ac:dyDescent="0.25">
      <c r="A46" s="629"/>
      <c r="B46" s="158" t="s">
        <v>739</v>
      </c>
      <c r="C46" s="158"/>
      <c r="D46" s="159">
        <v>45140</v>
      </c>
      <c r="E46" s="158" t="s">
        <v>768</v>
      </c>
      <c r="F46" s="160">
        <v>2023590163</v>
      </c>
      <c r="G46" s="158" t="s">
        <v>1180</v>
      </c>
      <c r="H46" s="158">
        <v>800153993</v>
      </c>
      <c r="I46" s="158" t="s">
        <v>1795</v>
      </c>
      <c r="J46" s="158" t="s">
        <v>771</v>
      </c>
      <c r="K46" s="161">
        <v>2023000006</v>
      </c>
      <c r="L46" s="162">
        <v>62054</v>
      </c>
    </row>
    <row r="47" spans="1:12" ht="15.75" customHeight="1" x14ac:dyDescent="0.25">
      <c r="A47" s="629"/>
      <c r="B47" s="163" t="s">
        <v>739</v>
      </c>
      <c r="C47" s="163"/>
      <c r="D47" s="164">
        <v>45140</v>
      </c>
      <c r="E47" s="163" t="s">
        <v>768</v>
      </c>
      <c r="F47" s="165">
        <v>2023590164</v>
      </c>
      <c r="G47" s="163" t="s">
        <v>1180</v>
      </c>
      <c r="H47" s="163">
        <v>800153993</v>
      </c>
      <c r="I47" s="163" t="s">
        <v>1796</v>
      </c>
      <c r="J47" s="163" t="s">
        <v>771</v>
      </c>
      <c r="K47" s="166">
        <v>2023000006</v>
      </c>
      <c r="L47" s="167">
        <v>62054</v>
      </c>
    </row>
    <row r="48" spans="1:12" x14ac:dyDescent="0.25">
      <c r="A48" s="629"/>
      <c r="B48" s="158" t="s">
        <v>739</v>
      </c>
      <c r="C48" s="158"/>
      <c r="D48" s="159">
        <v>45140</v>
      </c>
      <c r="E48" s="158" t="s">
        <v>768</v>
      </c>
      <c r="F48" s="160">
        <v>2023590165</v>
      </c>
      <c r="G48" s="158" t="s">
        <v>1180</v>
      </c>
      <c r="H48" s="158">
        <v>800153993</v>
      </c>
      <c r="I48" s="158" t="s">
        <v>1797</v>
      </c>
      <c r="J48" s="158" t="s">
        <v>771</v>
      </c>
      <c r="K48" s="161">
        <v>2023000006</v>
      </c>
      <c r="L48" s="162">
        <v>62054</v>
      </c>
    </row>
    <row r="49" spans="1:12" x14ac:dyDescent="0.25">
      <c r="A49" s="629"/>
      <c r="B49" s="163" t="s">
        <v>739</v>
      </c>
      <c r="C49" s="163"/>
      <c r="D49" s="164">
        <v>45140</v>
      </c>
      <c r="E49" s="163" t="s">
        <v>768</v>
      </c>
      <c r="F49" s="165">
        <v>2023590166</v>
      </c>
      <c r="G49" s="163" t="s">
        <v>1180</v>
      </c>
      <c r="H49" s="163">
        <v>800153993</v>
      </c>
      <c r="I49" s="163" t="s">
        <v>1798</v>
      </c>
      <c r="J49" s="163" t="s">
        <v>771</v>
      </c>
      <c r="K49" s="166">
        <v>2023000006</v>
      </c>
      <c r="L49" s="167">
        <v>62054</v>
      </c>
    </row>
    <row r="50" spans="1:12" x14ac:dyDescent="0.25">
      <c r="A50" s="629"/>
      <c r="B50" s="158" t="s">
        <v>739</v>
      </c>
      <c r="C50" s="158"/>
      <c r="D50" s="159">
        <v>45140</v>
      </c>
      <c r="E50" s="158" t="s">
        <v>768</v>
      </c>
      <c r="F50" s="160">
        <v>2023590167</v>
      </c>
      <c r="G50" s="158" t="s">
        <v>1180</v>
      </c>
      <c r="H50" s="158">
        <v>800153993</v>
      </c>
      <c r="I50" s="158" t="s">
        <v>1799</v>
      </c>
      <c r="J50" s="158" t="s">
        <v>771</v>
      </c>
      <c r="K50" s="161">
        <v>2023000006</v>
      </c>
      <c r="L50" s="162">
        <v>62054</v>
      </c>
    </row>
    <row r="51" spans="1:12" x14ac:dyDescent="0.25">
      <c r="A51" s="629"/>
      <c r="B51" s="163" t="s">
        <v>739</v>
      </c>
      <c r="C51" s="163"/>
      <c r="D51" s="164">
        <v>45140</v>
      </c>
      <c r="E51" s="163" t="s">
        <v>768</v>
      </c>
      <c r="F51" s="165">
        <v>2023590168</v>
      </c>
      <c r="G51" s="163" t="s">
        <v>1180</v>
      </c>
      <c r="H51" s="163">
        <v>800153993</v>
      </c>
      <c r="I51" s="163" t="s">
        <v>1800</v>
      </c>
      <c r="J51" s="163" t="s">
        <v>771</v>
      </c>
      <c r="K51" s="166">
        <v>2023000006</v>
      </c>
      <c r="L51" s="167">
        <v>62054</v>
      </c>
    </row>
    <row r="52" spans="1:12" x14ac:dyDescent="0.25">
      <c r="A52" s="629"/>
      <c r="B52" s="158" t="s">
        <v>739</v>
      </c>
      <c r="C52" s="158"/>
      <c r="D52" s="159">
        <v>45171</v>
      </c>
      <c r="E52" s="158" t="s">
        <v>768</v>
      </c>
      <c r="F52" s="160">
        <v>2023590179</v>
      </c>
      <c r="G52" s="158" t="s">
        <v>1180</v>
      </c>
      <c r="H52" s="158">
        <v>800153993</v>
      </c>
      <c r="I52" s="158" t="s">
        <v>1801</v>
      </c>
      <c r="J52" s="158" t="s">
        <v>771</v>
      </c>
      <c r="K52" s="161">
        <v>2023000006</v>
      </c>
      <c r="L52" s="162">
        <v>62054</v>
      </c>
    </row>
    <row r="53" spans="1:12" x14ac:dyDescent="0.25">
      <c r="A53" s="629"/>
      <c r="B53" s="163" t="s">
        <v>739</v>
      </c>
      <c r="C53" s="163"/>
      <c r="D53" s="164">
        <v>45171</v>
      </c>
      <c r="E53" s="163" t="s">
        <v>768</v>
      </c>
      <c r="F53" s="165">
        <v>2023590180</v>
      </c>
      <c r="G53" s="163" t="s">
        <v>1180</v>
      </c>
      <c r="H53" s="163">
        <v>800153993</v>
      </c>
      <c r="I53" s="163" t="s">
        <v>1802</v>
      </c>
      <c r="J53" s="163" t="s">
        <v>771</v>
      </c>
      <c r="K53" s="166">
        <v>2023000006</v>
      </c>
      <c r="L53" s="167">
        <v>62054</v>
      </c>
    </row>
    <row r="54" spans="1:12" x14ac:dyDescent="0.25">
      <c r="A54" s="629"/>
      <c r="B54" s="158" t="s">
        <v>739</v>
      </c>
      <c r="C54" s="158"/>
      <c r="D54" s="159">
        <v>45171</v>
      </c>
      <c r="E54" s="158" t="s">
        <v>768</v>
      </c>
      <c r="F54" s="160">
        <v>2023590181</v>
      </c>
      <c r="G54" s="158" t="s">
        <v>1180</v>
      </c>
      <c r="H54" s="158">
        <v>800153993</v>
      </c>
      <c r="I54" s="158" t="s">
        <v>1803</v>
      </c>
      <c r="J54" s="158" t="s">
        <v>771</v>
      </c>
      <c r="K54" s="161">
        <v>2023000006</v>
      </c>
      <c r="L54" s="162">
        <v>62054</v>
      </c>
    </row>
    <row r="55" spans="1:12" x14ac:dyDescent="0.25">
      <c r="A55" s="629"/>
      <c r="B55" s="163" t="s">
        <v>739</v>
      </c>
      <c r="C55" s="163"/>
      <c r="D55" s="164">
        <v>45171</v>
      </c>
      <c r="E55" s="163" t="s">
        <v>768</v>
      </c>
      <c r="F55" s="165">
        <v>2023590182</v>
      </c>
      <c r="G55" s="163" t="s">
        <v>1180</v>
      </c>
      <c r="H55" s="163">
        <v>800153993</v>
      </c>
      <c r="I55" s="163" t="s">
        <v>1804</v>
      </c>
      <c r="J55" s="163" t="s">
        <v>771</v>
      </c>
      <c r="K55" s="166">
        <v>2023000006</v>
      </c>
      <c r="L55" s="167">
        <v>62054</v>
      </c>
    </row>
    <row r="56" spans="1:12" x14ac:dyDescent="0.25">
      <c r="A56" s="629"/>
      <c r="B56" s="158" t="s">
        <v>739</v>
      </c>
      <c r="C56" s="158"/>
      <c r="D56" s="159">
        <v>45171</v>
      </c>
      <c r="E56" s="158" t="s">
        <v>768</v>
      </c>
      <c r="F56" s="160">
        <v>2023590183</v>
      </c>
      <c r="G56" s="158" t="s">
        <v>1180</v>
      </c>
      <c r="H56" s="158">
        <v>800153993</v>
      </c>
      <c r="I56" s="158" t="s">
        <v>1805</v>
      </c>
      <c r="J56" s="158" t="s">
        <v>771</v>
      </c>
      <c r="K56" s="161">
        <v>2023000006</v>
      </c>
      <c r="L56" s="162">
        <v>62054</v>
      </c>
    </row>
    <row r="57" spans="1:12" ht="15.75" thickBot="1" x14ac:dyDescent="0.3">
      <c r="A57" s="629"/>
      <c r="B57" s="163" t="s">
        <v>739</v>
      </c>
      <c r="C57" s="163"/>
      <c r="D57" s="164">
        <v>45171</v>
      </c>
      <c r="E57" s="163" t="s">
        <v>768</v>
      </c>
      <c r="F57" s="165">
        <v>2023590184</v>
      </c>
      <c r="G57" s="163" t="s">
        <v>1180</v>
      </c>
      <c r="H57" s="163">
        <v>800153993</v>
      </c>
      <c r="I57" s="163" t="s">
        <v>1806</v>
      </c>
      <c r="J57" s="163" t="s">
        <v>771</v>
      </c>
      <c r="K57" s="166">
        <v>2023000006</v>
      </c>
      <c r="L57" s="167">
        <v>62054</v>
      </c>
    </row>
    <row r="58" spans="1:12" ht="15" customHeight="1" x14ac:dyDescent="0.25">
      <c r="A58" s="289"/>
      <c r="B58" s="516"/>
      <c r="C58" s="516"/>
      <c r="D58" s="516"/>
      <c r="E58" s="516"/>
      <c r="F58" s="516"/>
      <c r="G58" s="516"/>
      <c r="H58" s="516"/>
      <c r="I58" s="516"/>
      <c r="J58" s="516"/>
      <c r="K58" s="30" t="s">
        <v>779</v>
      </c>
      <c r="L58" s="279">
        <f>SUM(L40:L57)</f>
        <v>1116972</v>
      </c>
    </row>
    <row r="59" spans="1:12" ht="15" customHeight="1" x14ac:dyDescent="0.25">
      <c r="A59" s="288"/>
      <c r="B59" s="30" t="s">
        <v>1858</v>
      </c>
      <c r="C59" s="30"/>
      <c r="D59" s="30"/>
      <c r="E59" s="30"/>
      <c r="F59" s="30"/>
      <c r="G59" s="30"/>
      <c r="H59" s="30"/>
      <c r="I59" s="30"/>
      <c r="J59" s="30"/>
      <c r="K59" s="30"/>
      <c r="L59" s="279"/>
    </row>
    <row r="60" spans="1:12" x14ac:dyDescent="0.25">
      <c r="A60" s="224"/>
      <c r="B60" s="36" t="s">
        <v>758</v>
      </c>
      <c r="C60" s="36" t="s">
        <v>759</v>
      </c>
      <c r="D60" s="36" t="s">
        <v>760</v>
      </c>
      <c r="E60" s="36" t="s">
        <v>761</v>
      </c>
      <c r="F60" s="36" t="s">
        <v>762</v>
      </c>
      <c r="G60" s="36" t="s">
        <v>763</v>
      </c>
      <c r="H60" s="36" t="s">
        <v>764</v>
      </c>
      <c r="I60" s="36" t="s">
        <v>46</v>
      </c>
      <c r="J60" s="36" t="s">
        <v>765</v>
      </c>
      <c r="K60" s="36" t="s">
        <v>762</v>
      </c>
      <c r="L60" s="36" t="s">
        <v>766</v>
      </c>
    </row>
    <row r="61" spans="1:12" x14ac:dyDescent="0.25">
      <c r="A61" s="224"/>
      <c r="B61" s="36" t="s">
        <v>758</v>
      </c>
      <c r="C61" s="36" t="s">
        <v>759</v>
      </c>
      <c r="D61" s="36" t="s">
        <v>760</v>
      </c>
      <c r="E61" s="36" t="s">
        <v>761</v>
      </c>
      <c r="F61" s="36" t="s">
        <v>762</v>
      </c>
      <c r="G61" s="36" t="s">
        <v>763</v>
      </c>
      <c r="H61" s="36" t="s">
        <v>764</v>
      </c>
      <c r="I61" s="36" t="s">
        <v>46</v>
      </c>
      <c r="J61" s="36" t="s">
        <v>765</v>
      </c>
      <c r="K61" s="36" t="s">
        <v>762</v>
      </c>
      <c r="L61" s="36" t="s">
        <v>766</v>
      </c>
    </row>
    <row r="62" spans="1:12" ht="23.25" customHeight="1" x14ac:dyDescent="0.25">
      <c r="A62" s="629" t="s">
        <v>1199</v>
      </c>
      <c r="B62" s="158" t="s">
        <v>668</v>
      </c>
      <c r="C62" s="158"/>
      <c r="D62" s="159">
        <v>45220</v>
      </c>
      <c r="E62" s="158" t="s">
        <v>1200</v>
      </c>
      <c r="F62" s="160">
        <v>2023000614</v>
      </c>
      <c r="G62" s="158" t="s">
        <v>900</v>
      </c>
      <c r="H62" s="158">
        <v>814003050</v>
      </c>
      <c r="I62" s="158" t="s">
        <v>1977</v>
      </c>
      <c r="J62" s="158" t="s">
        <v>771</v>
      </c>
      <c r="K62" s="161">
        <v>2023002013</v>
      </c>
      <c r="L62" s="162">
        <v>3731768</v>
      </c>
    </row>
    <row r="63" spans="1:12" x14ac:dyDescent="0.25">
      <c r="A63" s="629"/>
      <c r="B63" s="163" t="s">
        <v>668</v>
      </c>
      <c r="C63" s="163"/>
      <c r="D63" s="164">
        <v>45237</v>
      </c>
      <c r="E63" s="163" t="s">
        <v>1200</v>
      </c>
      <c r="F63" s="165">
        <v>2023000648</v>
      </c>
      <c r="G63" s="163" t="s">
        <v>900</v>
      </c>
      <c r="H63" s="163">
        <v>814003050</v>
      </c>
      <c r="I63" s="163" t="s">
        <v>1978</v>
      </c>
      <c r="J63" s="163" t="s">
        <v>771</v>
      </c>
      <c r="K63" s="166">
        <v>2023002013</v>
      </c>
      <c r="L63" s="167">
        <v>3997932</v>
      </c>
    </row>
    <row r="64" spans="1:12" x14ac:dyDescent="0.25">
      <c r="A64" s="629"/>
      <c r="B64" s="158" t="s">
        <v>668</v>
      </c>
      <c r="C64" s="158"/>
      <c r="D64" s="159">
        <v>45249</v>
      </c>
      <c r="E64" s="158" t="s">
        <v>1200</v>
      </c>
      <c r="F64" s="160">
        <v>2023000665</v>
      </c>
      <c r="G64" s="158" t="s">
        <v>900</v>
      </c>
      <c r="H64" s="158">
        <v>814003050</v>
      </c>
      <c r="I64" s="158" t="s">
        <v>1979</v>
      </c>
      <c r="J64" s="158" t="s">
        <v>771</v>
      </c>
      <c r="K64" s="161">
        <v>2023002013</v>
      </c>
      <c r="L64" s="162">
        <v>3916874</v>
      </c>
    </row>
    <row r="65" spans="1:12" x14ac:dyDescent="0.25">
      <c r="A65" s="629"/>
      <c r="B65" s="163" t="s">
        <v>668</v>
      </c>
      <c r="C65" s="163"/>
      <c r="D65" s="164">
        <v>45264</v>
      </c>
      <c r="E65" s="163" t="s">
        <v>1200</v>
      </c>
      <c r="F65" s="165">
        <v>2023000691</v>
      </c>
      <c r="G65" s="163" t="s">
        <v>900</v>
      </c>
      <c r="H65" s="163">
        <v>814003050</v>
      </c>
      <c r="I65" s="163" t="s">
        <v>1980</v>
      </c>
      <c r="J65" s="163" t="s">
        <v>771</v>
      </c>
      <c r="K65" s="166">
        <v>2023001021</v>
      </c>
      <c r="L65" s="167">
        <v>1927073</v>
      </c>
    </row>
    <row r="66" spans="1:12" ht="29.25" customHeight="1" x14ac:dyDescent="0.25">
      <c r="A66" s="629"/>
      <c r="B66" s="158" t="s">
        <v>668</v>
      </c>
      <c r="C66" s="158"/>
      <c r="D66" s="159">
        <v>45264</v>
      </c>
      <c r="E66" s="158" t="s">
        <v>1200</v>
      </c>
      <c r="F66" s="160">
        <v>2023000691</v>
      </c>
      <c r="G66" s="158" t="s">
        <v>900</v>
      </c>
      <c r="H66" s="158">
        <v>814003050</v>
      </c>
      <c r="I66" s="158" t="s">
        <v>1980</v>
      </c>
      <c r="J66" s="158" t="s">
        <v>771</v>
      </c>
      <c r="K66" s="161">
        <v>2023002013</v>
      </c>
      <c r="L66" s="162">
        <v>1346017</v>
      </c>
    </row>
    <row r="67" spans="1:12" ht="15.75" customHeight="1" x14ac:dyDescent="0.25">
      <c r="A67" s="629"/>
      <c r="B67" s="163" t="s">
        <v>668</v>
      </c>
      <c r="C67" s="163"/>
      <c r="D67" s="164">
        <v>45291</v>
      </c>
      <c r="E67" s="163" t="s">
        <v>1200</v>
      </c>
      <c r="F67" s="165">
        <v>2023000740</v>
      </c>
      <c r="G67" s="163" t="s">
        <v>900</v>
      </c>
      <c r="H67" s="163">
        <v>814003050</v>
      </c>
      <c r="I67" s="163" t="s">
        <v>1981</v>
      </c>
      <c r="J67" s="163" t="s">
        <v>771</v>
      </c>
      <c r="K67" s="166">
        <v>2023002013</v>
      </c>
      <c r="L67" s="167">
        <v>1224201</v>
      </c>
    </row>
    <row r="68" spans="1:12" ht="25.5" customHeight="1" x14ac:dyDescent="0.25">
      <c r="A68" s="224"/>
      <c r="B68" s="516" t="s">
        <v>1858</v>
      </c>
      <c r="C68" s="516"/>
      <c r="D68" s="516"/>
      <c r="E68" s="516"/>
      <c r="F68" s="516"/>
      <c r="G68" s="516"/>
      <c r="H68" s="516"/>
      <c r="I68" s="516"/>
      <c r="J68" s="516"/>
      <c r="K68" s="30" t="s">
        <v>779</v>
      </c>
      <c r="L68" s="104">
        <v>16143865</v>
      </c>
    </row>
    <row r="69" spans="1:12" ht="15" customHeight="1" x14ac:dyDescent="0.25">
      <c r="A69" s="224"/>
      <c r="B69" s="36" t="s">
        <v>758</v>
      </c>
      <c r="C69" s="36" t="s">
        <v>759</v>
      </c>
      <c r="D69" s="36" t="s">
        <v>760</v>
      </c>
      <c r="E69" s="36" t="s">
        <v>761</v>
      </c>
      <c r="F69" s="36" t="s">
        <v>762</v>
      </c>
      <c r="G69" s="36" t="s">
        <v>763</v>
      </c>
      <c r="H69" s="36" t="s">
        <v>764</v>
      </c>
      <c r="I69" s="36" t="s">
        <v>46</v>
      </c>
      <c r="J69" s="36" t="s">
        <v>765</v>
      </c>
      <c r="K69" s="36" t="s">
        <v>762</v>
      </c>
      <c r="L69" s="36" t="s">
        <v>766</v>
      </c>
    </row>
    <row r="70" spans="1:12" ht="27" customHeight="1" x14ac:dyDescent="0.25">
      <c r="A70" s="224"/>
      <c r="B70" s="188" t="s">
        <v>669</v>
      </c>
      <c r="C70" s="158"/>
      <c r="D70" s="159">
        <v>45201</v>
      </c>
      <c r="E70" s="158" t="s">
        <v>1206</v>
      </c>
      <c r="F70" s="160">
        <v>2023000267</v>
      </c>
      <c r="G70" s="158" t="s">
        <v>900</v>
      </c>
      <c r="H70" s="158">
        <v>814003050</v>
      </c>
      <c r="I70" s="158" t="s">
        <v>1982</v>
      </c>
      <c r="J70" s="158" t="s">
        <v>771</v>
      </c>
      <c r="K70" s="161">
        <v>2023001021</v>
      </c>
      <c r="L70" s="162">
        <v>454390</v>
      </c>
    </row>
    <row r="71" spans="1:12" ht="21.75" customHeight="1" x14ac:dyDescent="0.25">
      <c r="A71" s="249"/>
      <c r="B71" s="189" t="s">
        <v>669</v>
      </c>
      <c r="C71" s="163"/>
      <c r="D71" s="164">
        <v>45218</v>
      </c>
      <c r="E71" s="163" t="s">
        <v>1206</v>
      </c>
      <c r="F71" s="165">
        <v>2023000282</v>
      </c>
      <c r="G71" s="163" t="s">
        <v>900</v>
      </c>
      <c r="H71" s="163">
        <v>814003050</v>
      </c>
      <c r="I71" s="163" t="s">
        <v>1983</v>
      </c>
      <c r="J71" s="163" t="s">
        <v>771</v>
      </c>
      <c r="K71" s="166">
        <v>2023001021</v>
      </c>
      <c r="L71" s="167">
        <v>650409</v>
      </c>
    </row>
    <row r="72" spans="1:12" x14ac:dyDescent="0.25">
      <c r="A72" s="249"/>
      <c r="B72" s="188" t="s">
        <v>669</v>
      </c>
      <c r="C72" s="158"/>
      <c r="D72" s="159">
        <v>45228</v>
      </c>
      <c r="E72" s="158" t="s">
        <v>1206</v>
      </c>
      <c r="F72" s="160">
        <v>2023000297</v>
      </c>
      <c r="G72" s="158" t="s">
        <v>900</v>
      </c>
      <c r="H72" s="158">
        <v>814003050</v>
      </c>
      <c r="I72" s="158" t="s">
        <v>1984</v>
      </c>
      <c r="J72" s="158" t="s">
        <v>771</v>
      </c>
      <c r="K72" s="161">
        <v>2023001021</v>
      </c>
      <c r="L72" s="162">
        <v>670284</v>
      </c>
    </row>
    <row r="73" spans="1:12" x14ac:dyDescent="0.25">
      <c r="A73" s="249"/>
      <c r="B73" s="189" t="s">
        <v>669</v>
      </c>
      <c r="C73" s="163"/>
      <c r="D73" s="164">
        <v>45243</v>
      </c>
      <c r="E73" s="163" t="s">
        <v>1206</v>
      </c>
      <c r="F73" s="165">
        <v>2023000305</v>
      </c>
      <c r="G73" s="163" t="s">
        <v>900</v>
      </c>
      <c r="H73" s="163">
        <v>814003050</v>
      </c>
      <c r="I73" s="163" t="s">
        <v>1985</v>
      </c>
      <c r="J73" s="163" t="s">
        <v>771</v>
      </c>
      <c r="K73" s="166">
        <v>2023001021</v>
      </c>
      <c r="L73" s="167">
        <v>841752</v>
      </c>
    </row>
    <row r="74" spans="1:12" x14ac:dyDescent="0.25">
      <c r="A74" s="249"/>
      <c r="B74" s="188" t="s">
        <v>669</v>
      </c>
      <c r="C74" s="158"/>
      <c r="D74" s="159">
        <v>45254</v>
      </c>
      <c r="E74" s="158" t="s">
        <v>1206</v>
      </c>
      <c r="F74" s="160">
        <v>2023000320</v>
      </c>
      <c r="G74" s="158" t="s">
        <v>900</v>
      </c>
      <c r="H74" s="158">
        <v>814003050</v>
      </c>
      <c r="I74" s="158" t="s">
        <v>1986</v>
      </c>
      <c r="J74" s="158" t="s">
        <v>771</v>
      </c>
      <c r="K74" s="161">
        <v>2023001021</v>
      </c>
      <c r="L74" s="162">
        <v>545563</v>
      </c>
    </row>
    <row r="75" spans="1:12" x14ac:dyDescent="0.25">
      <c r="A75" s="249"/>
      <c r="B75" s="189" t="s">
        <v>669</v>
      </c>
      <c r="C75" s="163"/>
      <c r="D75" s="164">
        <v>45254</v>
      </c>
      <c r="E75" s="163" t="s">
        <v>1206</v>
      </c>
      <c r="F75" s="165">
        <v>2023000321</v>
      </c>
      <c r="G75" s="163" t="s">
        <v>900</v>
      </c>
      <c r="H75" s="163">
        <v>814003050</v>
      </c>
      <c r="I75" s="163" t="s">
        <v>1987</v>
      </c>
      <c r="J75" s="163" t="s">
        <v>771</v>
      </c>
      <c r="K75" s="166">
        <v>2023001021</v>
      </c>
      <c r="L75" s="167">
        <v>246000</v>
      </c>
    </row>
    <row r="76" spans="1:12" ht="19.5" customHeight="1" x14ac:dyDescent="0.25">
      <c r="A76" s="282"/>
      <c r="B76" s="188" t="s">
        <v>669</v>
      </c>
      <c r="C76" s="158"/>
      <c r="D76" s="159">
        <v>45270</v>
      </c>
      <c r="E76" s="158" t="s">
        <v>1206</v>
      </c>
      <c r="F76" s="160">
        <v>2023000329</v>
      </c>
      <c r="G76" s="158" t="s">
        <v>900</v>
      </c>
      <c r="H76" s="158">
        <v>814003050</v>
      </c>
      <c r="I76" s="158" t="s">
        <v>1988</v>
      </c>
      <c r="J76" s="158" t="s">
        <v>771</v>
      </c>
      <c r="K76" s="161">
        <v>2023002013</v>
      </c>
      <c r="L76" s="162">
        <v>537191</v>
      </c>
    </row>
    <row r="77" spans="1:12" x14ac:dyDescent="0.25">
      <c r="A77" s="249"/>
      <c r="B77" s="189" t="s">
        <v>669</v>
      </c>
      <c r="C77" s="163"/>
      <c r="D77" s="164">
        <v>45270</v>
      </c>
      <c r="E77" s="163" t="s">
        <v>1206</v>
      </c>
      <c r="F77" s="165">
        <v>2023000329</v>
      </c>
      <c r="G77" s="163" t="s">
        <v>900</v>
      </c>
      <c r="H77" s="163">
        <v>814003050</v>
      </c>
      <c r="I77" s="163" t="s">
        <v>1988</v>
      </c>
      <c r="J77" s="163" t="s">
        <v>771</v>
      </c>
      <c r="K77" s="166">
        <v>2023001021</v>
      </c>
      <c r="L77" s="167">
        <v>155306</v>
      </c>
    </row>
    <row r="78" spans="1:12" x14ac:dyDescent="0.25">
      <c r="A78" s="249"/>
      <c r="B78" s="188" t="s">
        <v>669</v>
      </c>
      <c r="C78" s="158"/>
      <c r="D78" s="159">
        <v>45285</v>
      </c>
      <c r="E78" s="158" t="s">
        <v>1206</v>
      </c>
      <c r="F78" s="160">
        <v>2023000345</v>
      </c>
      <c r="G78" s="158" t="s">
        <v>900</v>
      </c>
      <c r="H78" s="158">
        <v>814003050</v>
      </c>
      <c r="I78" s="158" t="s">
        <v>1989</v>
      </c>
      <c r="J78" s="158" t="s">
        <v>771</v>
      </c>
      <c r="K78" s="161">
        <v>2023002013</v>
      </c>
      <c r="L78" s="162">
        <v>689379</v>
      </c>
    </row>
    <row r="79" spans="1:12" x14ac:dyDescent="0.25">
      <c r="A79" s="249"/>
      <c r="B79" s="189" t="s">
        <v>669</v>
      </c>
      <c r="C79" s="163"/>
      <c r="D79" s="164">
        <v>45278</v>
      </c>
      <c r="E79" s="163" t="s">
        <v>1200</v>
      </c>
      <c r="F79" s="165">
        <v>2023000711</v>
      </c>
      <c r="G79" s="163" t="s">
        <v>900</v>
      </c>
      <c r="H79" s="163">
        <v>814003050</v>
      </c>
      <c r="I79" s="163" t="s">
        <v>1990</v>
      </c>
      <c r="J79" s="163" t="s">
        <v>771</v>
      </c>
      <c r="K79" s="166">
        <v>2023002013</v>
      </c>
      <c r="L79" s="167">
        <v>3098894</v>
      </c>
    </row>
    <row r="80" spans="1:12" ht="15.75" thickBot="1" x14ac:dyDescent="0.3">
      <c r="A80" s="283"/>
      <c r="B80" s="188" t="s">
        <v>669</v>
      </c>
      <c r="C80" s="158"/>
      <c r="D80" s="159">
        <v>45291</v>
      </c>
      <c r="E80" s="158" t="s">
        <v>1200</v>
      </c>
      <c r="F80" s="160">
        <v>2023000740</v>
      </c>
      <c r="G80" s="158" t="s">
        <v>900</v>
      </c>
      <c r="H80" s="158">
        <v>814003050</v>
      </c>
      <c r="I80" s="158" t="s">
        <v>1981</v>
      </c>
      <c r="J80" s="158" t="s">
        <v>771</v>
      </c>
      <c r="K80" s="161">
        <v>2023002013</v>
      </c>
      <c r="L80" s="162">
        <v>902002</v>
      </c>
    </row>
    <row r="81" spans="1:12" ht="32.25" customHeight="1" x14ac:dyDescent="0.25">
      <c r="A81" s="292"/>
      <c r="B81" s="626"/>
      <c r="C81" s="512"/>
      <c r="D81" s="512"/>
      <c r="E81" s="512"/>
      <c r="F81" s="512"/>
      <c r="G81" s="512"/>
      <c r="H81" s="512"/>
      <c r="I81" s="512"/>
      <c r="J81" s="512"/>
      <c r="K81" s="512"/>
      <c r="L81" s="607">
        <f>SUM(L70:L80)</f>
        <v>8791170</v>
      </c>
    </row>
    <row r="82" spans="1:12" ht="0.75" customHeight="1" x14ac:dyDescent="0.25">
      <c r="A82" s="297"/>
      <c r="B82" s="626"/>
      <c r="C82" s="512"/>
      <c r="D82" s="512"/>
      <c r="E82" s="512"/>
      <c r="F82" s="512"/>
      <c r="G82" s="512"/>
      <c r="H82" s="512"/>
      <c r="I82" s="512"/>
      <c r="J82" s="512"/>
      <c r="K82" s="512"/>
      <c r="L82" s="608"/>
    </row>
    <row r="83" spans="1:12" x14ac:dyDescent="0.25">
      <c r="A83" s="297"/>
      <c r="B83" s="627"/>
      <c r="C83" s="510"/>
      <c r="D83" s="510"/>
      <c r="E83" s="510"/>
      <c r="F83" s="510"/>
      <c r="G83" s="510"/>
      <c r="H83" s="510"/>
      <c r="I83" s="510"/>
      <c r="J83" s="510"/>
      <c r="K83" s="30"/>
      <c r="L83" s="104"/>
    </row>
    <row r="84" spans="1:12" x14ac:dyDescent="0.25">
      <c r="A84" s="629"/>
      <c r="B84" s="163" t="s">
        <v>444</v>
      </c>
      <c r="C84" s="163"/>
      <c r="D84" s="164">
        <v>45133</v>
      </c>
      <c r="E84" s="163" t="s">
        <v>768</v>
      </c>
      <c r="F84" s="165">
        <v>2023100942</v>
      </c>
      <c r="G84" s="163" t="s">
        <v>1834</v>
      </c>
      <c r="H84" s="163">
        <v>1007254071</v>
      </c>
      <c r="I84" s="163" t="s">
        <v>1835</v>
      </c>
      <c r="J84" s="163" t="s">
        <v>771</v>
      </c>
      <c r="K84" s="166">
        <v>2023001134</v>
      </c>
      <c r="L84" s="167">
        <v>1300000</v>
      </c>
    </row>
    <row r="85" spans="1:12" x14ac:dyDescent="0.25">
      <c r="A85" s="629"/>
      <c r="B85" s="158" t="s">
        <v>444</v>
      </c>
      <c r="C85" s="158"/>
      <c r="D85" s="159">
        <v>45133</v>
      </c>
      <c r="E85" s="158" t="s">
        <v>768</v>
      </c>
      <c r="F85" s="160">
        <v>2023100943</v>
      </c>
      <c r="G85" s="158" t="s">
        <v>1535</v>
      </c>
      <c r="H85" s="158">
        <v>1085332996</v>
      </c>
      <c r="I85" s="158" t="s">
        <v>1836</v>
      </c>
      <c r="J85" s="158" t="s">
        <v>771</v>
      </c>
      <c r="K85" s="161">
        <v>2023001316</v>
      </c>
      <c r="L85" s="162">
        <v>1950000</v>
      </c>
    </row>
    <row r="86" spans="1:12" ht="15" customHeight="1" x14ac:dyDescent="0.25">
      <c r="A86" s="629"/>
      <c r="B86" s="163" t="s">
        <v>444</v>
      </c>
      <c r="C86" s="163"/>
      <c r="D86" s="164">
        <v>45133</v>
      </c>
      <c r="E86" s="163" t="s">
        <v>768</v>
      </c>
      <c r="F86" s="165">
        <v>2023100948</v>
      </c>
      <c r="G86" s="163" t="s">
        <v>940</v>
      </c>
      <c r="H86" s="163">
        <v>1085341520</v>
      </c>
      <c r="I86" s="163" t="s">
        <v>1837</v>
      </c>
      <c r="J86" s="163" t="s">
        <v>771</v>
      </c>
      <c r="K86" s="166">
        <v>2023001339</v>
      </c>
      <c r="L86" s="167">
        <v>2000000</v>
      </c>
    </row>
    <row r="87" spans="1:12" x14ac:dyDescent="0.25">
      <c r="A87" s="629"/>
      <c r="B87" s="158" t="s">
        <v>444</v>
      </c>
      <c r="C87" s="158"/>
      <c r="D87" s="159">
        <v>45133</v>
      </c>
      <c r="E87" s="158" t="s">
        <v>768</v>
      </c>
      <c r="F87" s="160">
        <v>2023100950</v>
      </c>
      <c r="G87" s="158" t="s">
        <v>949</v>
      </c>
      <c r="H87" s="158">
        <v>1087673650</v>
      </c>
      <c r="I87" s="158" t="s">
        <v>1838</v>
      </c>
      <c r="J87" s="158" t="s">
        <v>771</v>
      </c>
      <c r="K87" s="161">
        <v>2023000690</v>
      </c>
      <c r="L87" s="162">
        <v>2500000</v>
      </c>
    </row>
    <row r="88" spans="1:12" x14ac:dyDescent="0.25">
      <c r="A88" s="629"/>
      <c r="B88" s="163" t="s">
        <v>444</v>
      </c>
      <c r="C88" s="163"/>
      <c r="D88" s="164">
        <v>45136</v>
      </c>
      <c r="E88" s="163" t="s">
        <v>768</v>
      </c>
      <c r="F88" s="165">
        <v>2023100974</v>
      </c>
      <c r="G88" s="163" t="s">
        <v>1702</v>
      </c>
      <c r="H88" s="163">
        <v>5206610</v>
      </c>
      <c r="I88" s="163" t="s">
        <v>1839</v>
      </c>
      <c r="J88" s="163" t="s">
        <v>771</v>
      </c>
      <c r="K88" s="166">
        <v>2023001203</v>
      </c>
      <c r="L88" s="167">
        <v>1300000</v>
      </c>
    </row>
    <row r="89" spans="1:12" x14ac:dyDescent="0.25">
      <c r="A89" s="629"/>
      <c r="B89" s="158" t="s">
        <v>444</v>
      </c>
      <c r="C89" s="158"/>
      <c r="D89" s="159">
        <v>45138</v>
      </c>
      <c r="E89" s="158" t="s">
        <v>768</v>
      </c>
      <c r="F89" s="160">
        <v>2023100984</v>
      </c>
      <c r="G89" s="158" t="s">
        <v>978</v>
      </c>
      <c r="H89" s="158">
        <v>900274678</v>
      </c>
      <c r="I89" s="158" t="s">
        <v>1840</v>
      </c>
      <c r="J89" s="158" t="s">
        <v>771</v>
      </c>
      <c r="K89" s="161">
        <v>2023000090</v>
      </c>
      <c r="L89" s="162">
        <v>4243361</v>
      </c>
    </row>
    <row r="90" spans="1:12" x14ac:dyDescent="0.25">
      <c r="A90" s="629"/>
      <c r="B90" s="163" t="s">
        <v>444</v>
      </c>
      <c r="C90" s="163"/>
      <c r="D90" s="164">
        <v>45164</v>
      </c>
      <c r="E90" s="163" t="s">
        <v>768</v>
      </c>
      <c r="F90" s="165">
        <v>2023101110</v>
      </c>
      <c r="G90" s="163" t="s">
        <v>1702</v>
      </c>
      <c r="H90" s="163">
        <v>5206610</v>
      </c>
      <c r="I90" s="163" t="s">
        <v>1841</v>
      </c>
      <c r="J90" s="163" t="s">
        <v>771</v>
      </c>
      <c r="K90" s="166">
        <v>2023001203</v>
      </c>
      <c r="L90" s="167">
        <v>1300000</v>
      </c>
    </row>
    <row r="91" spans="1:12" x14ac:dyDescent="0.25">
      <c r="A91" s="629"/>
      <c r="B91" s="158" t="s">
        <v>444</v>
      </c>
      <c r="C91" s="158"/>
      <c r="D91" s="159">
        <v>45164</v>
      </c>
      <c r="E91" s="158" t="s">
        <v>768</v>
      </c>
      <c r="F91" s="160">
        <v>2023101111</v>
      </c>
      <c r="G91" s="158" t="s">
        <v>1535</v>
      </c>
      <c r="H91" s="158">
        <v>1085332996</v>
      </c>
      <c r="I91" s="158" t="s">
        <v>1842</v>
      </c>
      <c r="J91" s="158" t="s">
        <v>771</v>
      </c>
      <c r="K91" s="161">
        <v>2023001316</v>
      </c>
      <c r="L91" s="162">
        <v>1950000</v>
      </c>
    </row>
    <row r="92" spans="1:12" x14ac:dyDescent="0.25">
      <c r="A92" s="629"/>
      <c r="B92" s="163" t="s">
        <v>444</v>
      </c>
      <c r="C92" s="163"/>
      <c r="D92" s="164">
        <v>45164</v>
      </c>
      <c r="E92" s="163" t="s">
        <v>768</v>
      </c>
      <c r="F92" s="165">
        <v>2023101114</v>
      </c>
      <c r="G92" s="163" t="s">
        <v>940</v>
      </c>
      <c r="H92" s="163">
        <v>1085341520</v>
      </c>
      <c r="I92" s="163" t="s">
        <v>1843</v>
      </c>
      <c r="J92" s="163" t="s">
        <v>771</v>
      </c>
      <c r="K92" s="166">
        <v>2023001339</v>
      </c>
      <c r="L92" s="167">
        <v>2000000</v>
      </c>
    </row>
    <row r="93" spans="1:12" x14ac:dyDescent="0.25">
      <c r="A93" s="629"/>
      <c r="B93" s="158" t="s">
        <v>444</v>
      </c>
      <c r="C93" s="158"/>
      <c r="D93" s="159">
        <v>45164</v>
      </c>
      <c r="E93" s="158" t="s">
        <v>768</v>
      </c>
      <c r="F93" s="160">
        <v>2023101115</v>
      </c>
      <c r="G93" s="158" t="s">
        <v>1834</v>
      </c>
      <c r="H93" s="158">
        <v>1007254071</v>
      </c>
      <c r="I93" s="158" t="s">
        <v>1844</v>
      </c>
      <c r="J93" s="158" t="s">
        <v>771</v>
      </c>
      <c r="K93" s="161">
        <v>2023001134</v>
      </c>
      <c r="L93" s="162">
        <v>1300000</v>
      </c>
    </row>
    <row r="94" spans="1:12" x14ac:dyDescent="0.25">
      <c r="A94" s="542" t="s">
        <v>1736</v>
      </c>
      <c r="B94" s="163" t="s">
        <v>444</v>
      </c>
      <c r="C94" s="163"/>
      <c r="D94" s="164">
        <v>45171</v>
      </c>
      <c r="E94" s="163" t="s">
        <v>768</v>
      </c>
      <c r="F94" s="165">
        <v>2023101200</v>
      </c>
      <c r="G94" s="163" t="s">
        <v>949</v>
      </c>
      <c r="H94" s="163">
        <v>1087673650</v>
      </c>
      <c r="I94" s="163" t="s">
        <v>1845</v>
      </c>
      <c r="J94" s="163" t="s">
        <v>771</v>
      </c>
      <c r="K94" s="166">
        <v>2023000690</v>
      </c>
      <c r="L94" s="167">
        <v>2500000</v>
      </c>
    </row>
    <row r="95" spans="1:12" x14ac:dyDescent="0.25">
      <c r="A95" s="542"/>
      <c r="B95" s="158" t="s">
        <v>444</v>
      </c>
      <c r="C95" s="158"/>
      <c r="D95" s="159">
        <v>45175</v>
      </c>
      <c r="E95" s="158" t="s">
        <v>768</v>
      </c>
      <c r="F95" s="160">
        <v>2023101237</v>
      </c>
      <c r="G95" s="158" t="s">
        <v>1846</v>
      </c>
      <c r="H95" s="158">
        <v>98382699</v>
      </c>
      <c r="I95" s="158" t="s">
        <v>1847</v>
      </c>
      <c r="J95" s="158" t="s">
        <v>771</v>
      </c>
      <c r="K95" s="161">
        <v>2023001811</v>
      </c>
      <c r="L95" s="162">
        <v>800000</v>
      </c>
    </row>
    <row r="96" spans="1:12" x14ac:dyDescent="0.25">
      <c r="A96" s="542"/>
      <c r="B96" s="163" t="s">
        <v>444</v>
      </c>
      <c r="C96" s="163"/>
      <c r="D96" s="164">
        <v>45184</v>
      </c>
      <c r="E96" s="163" t="s">
        <v>768</v>
      </c>
      <c r="F96" s="165">
        <v>2023101265</v>
      </c>
      <c r="G96" s="163" t="s">
        <v>940</v>
      </c>
      <c r="H96" s="163">
        <v>1085341520</v>
      </c>
      <c r="I96" s="163" t="s">
        <v>1848</v>
      </c>
      <c r="J96" s="163" t="s">
        <v>771</v>
      </c>
      <c r="K96" s="166">
        <v>2023001339</v>
      </c>
      <c r="L96" s="167">
        <v>2000000</v>
      </c>
    </row>
    <row r="97" spans="1:12" x14ac:dyDescent="0.25">
      <c r="A97" s="542"/>
      <c r="B97" s="158" t="s">
        <v>444</v>
      </c>
      <c r="C97" s="158"/>
      <c r="D97" s="159">
        <v>45194</v>
      </c>
      <c r="E97" s="158" t="s">
        <v>768</v>
      </c>
      <c r="F97" s="160">
        <v>2023101351</v>
      </c>
      <c r="G97" s="158" t="s">
        <v>1702</v>
      </c>
      <c r="H97" s="158">
        <v>5206610</v>
      </c>
      <c r="I97" s="158" t="s">
        <v>1849</v>
      </c>
      <c r="J97" s="158" t="s">
        <v>771</v>
      </c>
      <c r="K97" s="161">
        <v>2023001203</v>
      </c>
      <c r="L97" s="162">
        <v>1300000</v>
      </c>
    </row>
    <row r="98" spans="1:12" x14ac:dyDescent="0.25">
      <c r="A98" s="542"/>
      <c r="B98" s="163" t="s">
        <v>444</v>
      </c>
      <c r="C98" s="163"/>
      <c r="D98" s="164">
        <v>45194</v>
      </c>
      <c r="E98" s="163" t="s">
        <v>768</v>
      </c>
      <c r="F98" s="165">
        <v>2023101352</v>
      </c>
      <c r="G98" s="163" t="s">
        <v>1535</v>
      </c>
      <c r="H98" s="163">
        <v>1085332996</v>
      </c>
      <c r="I98" s="163" t="s">
        <v>1850</v>
      </c>
      <c r="J98" s="163" t="s">
        <v>771</v>
      </c>
      <c r="K98" s="166">
        <v>2023001316</v>
      </c>
      <c r="L98" s="167">
        <v>1950000</v>
      </c>
    </row>
    <row r="99" spans="1:12" x14ac:dyDescent="0.25">
      <c r="A99" s="542"/>
      <c r="B99" s="158" t="s">
        <v>444</v>
      </c>
      <c r="C99" s="158"/>
      <c r="D99" s="159">
        <v>45195</v>
      </c>
      <c r="E99" s="158" t="s">
        <v>768</v>
      </c>
      <c r="F99" s="160">
        <v>2023101374</v>
      </c>
      <c r="G99" s="158" t="s">
        <v>1851</v>
      </c>
      <c r="H99" s="158">
        <v>87070246</v>
      </c>
      <c r="I99" s="158" t="s">
        <v>1852</v>
      </c>
      <c r="J99" s="158" t="s">
        <v>771</v>
      </c>
      <c r="K99" s="161">
        <v>2023001206</v>
      </c>
      <c r="L99" s="162">
        <v>1950000</v>
      </c>
    </row>
    <row r="100" spans="1:12" x14ac:dyDescent="0.25">
      <c r="A100" s="542"/>
      <c r="B100" s="163" t="s">
        <v>444</v>
      </c>
      <c r="C100" s="163"/>
      <c r="D100" s="164">
        <v>45195</v>
      </c>
      <c r="E100" s="163" t="s">
        <v>768</v>
      </c>
      <c r="F100" s="165">
        <v>2023101375</v>
      </c>
      <c r="G100" s="163" t="s">
        <v>1851</v>
      </c>
      <c r="H100" s="163">
        <v>87070246</v>
      </c>
      <c r="I100" s="163" t="s">
        <v>1853</v>
      </c>
      <c r="J100" s="163" t="s">
        <v>771</v>
      </c>
      <c r="K100" s="166">
        <v>2023001206</v>
      </c>
      <c r="L100" s="167">
        <v>1950000</v>
      </c>
    </row>
    <row r="101" spans="1:12" x14ac:dyDescent="0.25">
      <c r="A101" s="542"/>
      <c r="B101" s="158" t="s">
        <v>444</v>
      </c>
      <c r="C101" s="158"/>
      <c r="D101" s="159">
        <v>45197</v>
      </c>
      <c r="E101" s="158" t="s">
        <v>768</v>
      </c>
      <c r="F101" s="160">
        <v>2023101404</v>
      </c>
      <c r="G101" s="158" t="s">
        <v>1834</v>
      </c>
      <c r="H101" s="158">
        <v>1007254071</v>
      </c>
      <c r="I101" s="158" t="s">
        <v>1854</v>
      </c>
      <c r="J101" s="158" t="s">
        <v>771</v>
      </c>
      <c r="K101" s="161">
        <v>2023001134</v>
      </c>
      <c r="L101" s="162">
        <v>1300000</v>
      </c>
    </row>
    <row r="102" spans="1:12" x14ac:dyDescent="0.25">
      <c r="A102" s="542"/>
      <c r="B102" s="163" t="s">
        <v>444</v>
      </c>
      <c r="C102" s="163"/>
      <c r="D102" s="164">
        <v>45197</v>
      </c>
      <c r="E102" s="163" t="s">
        <v>768</v>
      </c>
      <c r="F102" s="165">
        <v>2023101405</v>
      </c>
      <c r="G102" s="163" t="s">
        <v>1017</v>
      </c>
      <c r="H102" s="163">
        <v>1085315713</v>
      </c>
      <c r="I102" s="163" t="s">
        <v>1855</v>
      </c>
      <c r="J102" s="163" t="s">
        <v>771</v>
      </c>
      <c r="K102" s="166">
        <v>2023001199</v>
      </c>
      <c r="L102" s="167">
        <v>2000000</v>
      </c>
    </row>
    <row r="103" spans="1:12" ht="22.5" customHeight="1" x14ac:dyDescent="0.25">
      <c r="A103" s="542"/>
      <c r="B103" s="158" t="s">
        <v>444</v>
      </c>
      <c r="C103" s="158"/>
      <c r="D103" s="159">
        <v>45197</v>
      </c>
      <c r="E103" s="158" t="s">
        <v>768</v>
      </c>
      <c r="F103" s="160">
        <v>2023101406</v>
      </c>
      <c r="G103" s="158" t="s">
        <v>1017</v>
      </c>
      <c r="H103" s="158">
        <v>1085315713</v>
      </c>
      <c r="I103" s="158" t="s">
        <v>1856</v>
      </c>
      <c r="J103" s="158" t="s">
        <v>771</v>
      </c>
      <c r="K103" s="161">
        <v>2023001199</v>
      </c>
      <c r="L103" s="162">
        <v>533333</v>
      </c>
    </row>
    <row r="104" spans="1:12" ht="18.75" customHeight="1" x14ac:dyDescent="0.25">
      <c r="A104" s="542"/>
      <c r="B104" s="163" t="s">
        <v>444</v>
      </c>
      <c r="C104" s="163"/>
      <c r="D104" s="164">
        <v>45197</v>
      </c>
      <c r="E104" s="163" t="s">
        <v>768</v>
      </c>
      <c r="F104" s="165">
        <v>2023101407</v>
      </c>
      <c r="G104" s="163" t="s">
        <v>1017</v>
      </c>
      <c r="H104" s="163">
        <v>1085315713</v>
      </c>
      <c r="I104" s="163" t="s">
        <v>1857</v>
      </c>
      <c r="J104" s="163" t="s">
        <v>771</v>
      </c>
      <c r="K104" s="166">
        <v>2023001199</v>
      </c>
      <c r="L104" s="167">
        <v>2000000</v>
      </c>
    </row>
    <row r="105" spans="1:12" x14ac:dyDescent="0.25">
      <c r="A105" s="542"/>
      <c r="B105" s="515"/>
      <c r="C105" s="515"/>
      <c r="D105" s="515"/>
      <c r="E105" s="515"/>
      <c r="F105" s="515"/>
      <c r="G105" s="515"/>
      <c r="H105" s="515"/>
      <c r="I105" s="515"/>
      <c r="J105" s="515"/>
      <c r="K105" s="168" t="s">
        <v>779</v>
      </c>
      <c r="L105" s="179">
        <f>SUM(L81:L104)</f>
        <v>46917864</v>
      </c>
    </row>
    <row r="106" spans="1:12" ht="24" customHeight="1" x14ac:dyDescent="0.25">
      <c r="A106" s="537"/>
      <c r="B106" s="293"/>
      <c r="C106" s="293" t="s">
        <v>1873</v>
      </c>
      <c r="D106" s="71"/>
      <c r="E106" s="71"/>
      <c r="F106" s="71"/>
      <c r="G106" s="71"/>
      <c r="H106" s="71"/>
      <c r="I106" s="71"/>
      <c r="J106" s="303"/>
      <c r="K106" s="30" t="s">
        <v>1305</v>
      </c>
      <c r="L106" s="104" t="e">
        <f>+L105-#REF!</f>
        <v>#REF!</v>
      </c>
    </row>
    <row r="107" spans="1:12" ht="28.5" x14ac:dyDescent="0.25">
      <c r="A107" s="537"/>
      <c r="B107" s="199" t="s">
        <v>758</v>
      </c>
      <c r="C107" s="199" t="s">
        <v>759</v>
      </c>
      <c r="D107" s="199" t="s">
        <v>760</v>
      </c>
      <c r="E107" s="199" t="s">
        <v>761</v>
      </c>
      <c r="F107" s="199" t="s">
        <v>762</v>
      </c>
      <c r="G107" s="199" t="s">
        <v>763</v>
      </c>
      <c r="H107" s="199" t="s">
        <v>764</v>
      </c>
      <c r="I107" s="199" t="s">
        <v>46</v>
      </c>
      <c r="J107" s="199" t="s">
        <v>765</v>
      </c>
      <c r="K107" s="199" t="s">
        <v>762</v>
      </c>
      <c r="L107" s="199" t="s">
        <v>766</v>
      </c>
    </row>
    <row r="108" spans="1:12" ht="230.25" customHeight="1" x14ac:dyDescent="0.25">
      <c r="A108" s="542"/>
      <c r="B108" s="148" t="s">
        <v>733</v>
      </c>
      <c r="C108" s="148"/>
      <c r="D108" s="149">
        <v>45133</v>
      </c>
      <c r="E108" s="148" t="s">
        <v>768</v>
      </c>
      <c r="F108" s="150">
        <v>2023100947</v>
      </c>
      <c r="G108" s="148" t="s">
        <v>1859</v>
      </c>
      <c r="H108" s="148">
        <v>1085335299</v>
      </c>
      <c r="I108" s="148" t="s">
        <v>1860</v>
      </c>
      <c r="J108" s="148" t="s">
        <v>771</v>
      </c>
      <c r="K108" s="151">
        <v>2023001338</v>
      </c>
      <c r="L108" s="152">
        <v>1950000</v>
      </c>
    </row>
    <row r="109" spans="1:12" ht="101.25" customHeight="1" x14ac:dyDescent="0.25">
      <c r="A109" s="542"/>
      <c r="B109" s="153" t="s">
        <v>733</v>
      </c>
      <c r="C109" s="153"/>
      <c r="D109" s="154">
        <v>45133</v>
      </c>
      <c r="E109" s="153" t="s">
        <v>768</v>
      </c>
      <c r="F109" s="155">
        <v>2023100949</v>
      </c>
      <c r="G109" s="153" t="s">
        <v>1861</v>
      </c>
      <c r="H109" s="153">
        <v>814005650</v>
      </c>
      <c r="I109" s="153" t="s">
        <v>1862</v>
      </c>
      <c r="J109" s="153" t="s">
        <v>771</v>
      </c>
      <c r="K109" s="156">
        <v>2023000743</v>
      </c>
      <c r="L109" s="157">
        <v>2000000</v>
      </c>
    </row>
    <row r="110" spans="1:12" ht="90" customHeight="1" x14ac:dyDescent="0.25">
      <c r="A110" s="542"/>
      <c r="B110" s="148" t="s">
        <v>733</v>
      </c>
      <c r="C110" s="148"/>
      <c r="D110" s="149">
        <v>45138</v>
      </c>
      <c r="E110" s="148" t="s">
        <v>768</v>
      </c>
      <c r="F110" s="150">
        <v>2023100985</v>
      </c>
      <c r="G110" s="148" t="s">
        <v>970</v>
      </c>
      <c r="H110" s="148">
        <v>1085261996</v>
      </c>
      <c r="I110" s="148" t="s">
        <v>1863</v>
      </c>
      <c r="J110" s="148" t="s">
        <v>771</v>
      </c>
      <c r="K110" s="151">
        <v>2023001204</v>
      </c>
      <c r="L110" s="152">
        <v>1950000</v>
      </c>
    </row>
    <row r="111" spans="1:12" ht="122.25" customHeight="1" x14ac:dyDescent="0.25">
      <c r="A111" s="290"/>
      <c r="B111" s="153" t="s">
        <v>733</v>
      </c>
      <c r="C111" s="153"/>
      <c r="D111" s="154">
        <v>45138</v>
      </c>
      <c r="E111" s="153" t="s">
        <v>768</v>
      </c>
      <c r="F111" s="155">
        <v>2023100986</v>
      </c>
      <c r="G111" s="153" t="s">
        <v>1864</v>
      </c>
      <c r="H111" s="153">
        <v>12964376</v>
      </c>
      <c r="I111" s="153" t="s">
        <v>1865</v>
      </c>
      <c r="J111" s="153" t="s">
        <v>771</v>
      </c>
      <c r="K111" s="156">
        <v>2023001315</v>
      </c>
      <c r="L111" s="157">
        <v>933333</v>
      </c>
    </row>
    <row r="112" spans="1:12" ht="30" customHeight="1" x14ac:dyDescent="0.25">
      <c r="A112" s="628"/>
      <c r="B112" s="148" t="s">
        <v>733</v>
      </c>
      <c r="C112" s="148"/>
      <c r="D112" s="149">
        <v>45164</v>
      </c>
      <c r="E112" s="148" t="s">
        <v>768</v>
      </c>
      <c r="F112" s="150">
        <v>2023101116</v>
      </c>
      <c r="G112" s="148" t="s">
        <v>1864</v>
      </c>
      <c r="H112" s="148">
        <v>12964376</v>
      </c>
      <c r="I112" s="148" t="s">
        <v>1866</v>
      </c>
      <c r="J112" s="148" t="s">
        <v>771</v>
      </c>
      <c r="K112" s="151">
        <v>2023001315</v>
      </c>
      <c r="L112" s="152">
        <v>1400000</v>
      </c>
    </row>
    <row r="113" spans="1:12" ht="32.25" customHeight="1" x14ac:dyDescent="0.25">
      <c r="A113" s="628"/>
      <c r="B113" s="153" t="s">
        <v>733</v>
      </c>
      <c r="C113" s="153"/>
      <c r="D113" s="154">
        <v>45164</v>
      </c>
      <c r="E113" s="153" t="s">
        <v>768</v>
      </c>
      <c r="F113" s="155">
        <v>2023101117</v>
      </c>
      <c r="G113" s="153" t="s">
        <v>1859</v>
      </c>
      <c r="H113" s="153">
        <v>1085335299</v>
      </c>
      <c r="I113" s="153" t="s">
        <v>1867</v>
      </c>
      <c r="J113" s="153" t="s">
        <v>771</v>
      </c>
      <c r="K113" s="156">
        <v>2023001338</v>
      </c>
      <c r="L113" s="157">
        <v>1950000</v>
      </c>
    </row>
    <row r="114" spans="1:12" ht="38.25" customHeight="1" x14ac:dyDescent="0.25">
      <c r="A114" s="628"/>
      <c r="B114" s="148" t="s">
        <v>733</v>
      </c>
      <c r="C114" s="148"/>
      <c r="D114" s="149">
        <v>45166</v>
      </c>
      <c r="E114" s="148" t="s">
        <v>768</v>
      </c>
      <c r="F114" s="150">
        <v>2023101139</v>
      </c>
      <c r="G114" s="148" t="s">
        <v>1861</v>
      </c>
      <c r="H114" s="148">
        <v>814005650</v>
      </c>
      <c r="I114" s="148" t="s">
        <v>1868</v>
      </c>
      <c r="J114" s="148" t="s">
        <v>771</v>
      </c>
      <c r="K114" s="151">
        <v>2023000743</v>
      </c>
      <c r="L114" s="152">
        <v>2000000</v>
      </c>
    </row>
    <row r="115" spans="1:12" ht="26.25" customHeight="1" x14ac:dyDescent="0.25">
      <c r="A115" s="628"/>
      <c r="B115" s="153" t="s">
        <v>733</v>
      </c>
      <c r="C115" s="153"/>
      <c r="D115" s="154">
        <v>45171</v>
      </c>
      <c r="E115" s="153" t="s">
        <v>768</v>
      </c>
      <c r="F115" s="155">
        <v>2023101201</v>
      </c>
      <c r="G115" s="153" t="s">
        <v>970</v>
      </c>
      <c r="H115" s="153">
        <v>1085261996</v>
      </c>
      <c r="I115" s="153" t="s">
        <v>1869</v>
      </c>
      <c r="J115" s="153" t="s">
        <v>771</v>
      </c>
      <c r="K115" s="156">
        <v>2023001204</v>
      </c>
      <c r="L115" s="157">
        <v>1950000</v>
      </c>
    </row>
    <row r="116" spans="1:12" ht="124.5" customHeight="1" x14ac:dyDescent="0.25">
      <c r="A116" s="291"/>
      <c r="B116" s="148" t="s">
        <v>733</v>
      </c>
      <c r="C116" s="148"/>
      <c r="D116" s="149">
        <v>45195</v>
      </c>
      <c r="E116" s="148" t="s">
        <v>768</v>
      </c>
      <c r="F116" s="150">
        <v>2023101373</v>
      </c>
      <c r="G116" s="148" t="s">
        <v>1864</v>
      </c>
      <c r="H116" s="148">
        <v>12964376</v>
      </c>
      <c r="I116" s="148" t="s">
        <v>1870</v>
      </c>
      <c r="J116" s="148" t="s">
        <v>771</v>
      </c>
      <c r="K116" s="151">
        <v>2023001315</v>
      </c>
      <c r="L116" s="152">
        <v>1400000</v>
      </c>
    </row>
    <row r="117" spans="1:12" ht="140.25" customHeight="1" x14ac:dyDescent="0.25">
      <c r="A117" s="629"/>
      <c r="B117" s="153" t="s">
        <v>733</v>
      </c>
      <c r="C117" s="153"/>
      <c r="D117" s="154">
        <v>45195</v>
      </c>
      <c r="E117" s="153" t="s">
        <v>768</v>
      </c>
      <c r="F117" s="155">
        <v>2023101376</v>
      </c>
      <c r="G117" s="153" t="s">
        <v>1861</v>
      </c>
      <c r="H117" s="153">
        <v>814005650</v>
      </c>
      <c r="I117" s="153" t="s">
        <v>1871</v>
      </c>
      <c r="J117" s="153" t="s">
        <v>771</v>
      </c>
      <c r="K117" s="156">
        <v>2023000743</v>
      </c>
      <c r="L117" s="157">
        <v>2000000</v>
      </c>
    </row>
    <row r="118" spans="1:12" ht="26.25" customHeight="1" x14ac:dyDescent="0.25">
      <c r="A118" s="629"/>
      <c r="B118" s="148" t="s">
        <v>733</v>
      </c>
      <c r="C118" s="148"/>
      <c r="D118" s="149">
        <v>45195</v>
      </c>
      <c r="E118" s="148" t="s">
        <v>768</v>
      </c>
      <c r="F118" s="150">
        <v>2023101384</v>
      </c>
      <c r="G118" s="148" t="s">
        <v>1859</v>
      </c>
      <c r="H118" s="148">
        <v>1085335299</v>
      </c>
      <c r="I118" s="148" t="s">
        <v>1872</v>
      </c>
      <c r="J118" s="148" t="s">
        <v>771</v>
      </c>
      <c r="K118" s="151">
        <v>2023001338</v>
      </c>
      <c r="L118" s="152">
        <v>1950000</v>
      </c>
    </row>
    <row r="119" spans="1:12" x14ac:dyDescent="0.25">
      <c r="A119" s="617"/>
      <c r="B119" s="624" t="s">
        <v>1874</v>
      </c>
      <c r="C119" s="625"/>
      <c r="D119" s="625"/>
      <c r="E119" s="625"/>
      <c r="F119" s="625"/>
      <c r="G119" s="625"/>
      <c r="H119" s="625"/>
      <c r="I119" s="625"/>
      <c r="J119" s="625"/>
      <c r="K119" s="625"/>
      <c r="L119" s="526">
        <f>SUM(L108:L118)</f>
        <v>19483333</v>
      </c>
    </row>
    <row r="120" spans="1:12" x14ac:dyDescent="0.25">
      <c r="A120" s="617"/>
      <c r="B120" s="624"/>
      <c r="C120" s="625"/>
      <c r="D120" s="625"/>
      <c r="E120" s="625"/>
      <c r="F120" s="625"/>
      <c r="G120" s="625"/>
      <c r="H120" s="625"/>
      <c r="I120" s="625"/>
      <c r="J120" s="625"/>
      <c r="K120" s="625"/>
      <c r="L120" s="528"/>
    </row>
    <row r="121" spans="1:12" x14ac:dyDescent="0.25">
      <c r="A121" s="617"/>
      <c r="B121" s="36" t="s">
        <v>758</v>
      </c>
      <c r="C121" s="36" t="s">
        <v>759</v>
      </c>
      <c r="D121" s="36" t="s">
        <v>760</v>
      </c>
      <c r="E121" s="36" t="s">
        <v>761</v>
      </c>
      <c r="F121" s="36" t="s">
        <v>762</v>
      </c>
      <c r="G121" s="36" t="s">
        <v>763</v>
      </c>
      <c r="H121" s="36" t="s">
        <v>764</v>
      </c>
      <c r="I121" s="36" t="s">
        <v>46</v>
      </c>
      <c r="J121" s="36" t="s">
        <v>765</v>
      </c>
      <c r="K121" s="36" t="s">
        <v>762</v>
      </c>
      <c r="L121" s="36" t="s">
        <v>766</v>
      </c>
    </row>
    <row r="122" spans="1:12" x14ac:dyDescent="0.25">
      <c r="A122" s="629"/>
      <c r="B122" s="25" t="s">
        <v>448</v>
      </c>
      <c r="C122" s="25"/>
      <c r="D122" s="26">
        <v>45243</v>
      </c>
      <c r="E122" s="25" t="s">
        <v>768</v>
      </c>
      <c r="F122" s="37">
        <v>2023101995</v>
      </c>
      <c r="G122" s="25" t="s">
        <v>2038</v>
      </c>
      <c r="H122" s="25">
        <v>12981210</v>
      </c>
      <c r="I122" s="25" t="s">
        <v>2039</v>
      </c>
      <c r="J122" s="25" t="s">
        <v>771</v>
      </c>
      <c r="K122" s="28">
        <v>2023001466</v>
      </c>
      <c r="L122" s="102">
        <v>5881267</v>
      </c>
    </row>
    <row r="123" spans="1:12" x14ac:dyDescent="0.25">
      <c r="A123" s="268"/>
      <c r="B123" s="20" t="s">
        <v>448</v>
      </c>
      <c r="C123" s="20"/>
      <c r="D123" s="21">
        <v>45243</v>
      </c>
      <c r="E123" s="20" t="s">
        <v>768</v>
      </c>
      <c r="F123" s="38">
        <v>2023101996</v>
      </c>
      <c r="G123" s="20" t="s">
        <v>2040</v>
      </c>
      <c r="H123" s="20">
        <v>98381722</v>
      </c>
      <c r="I123" s="20" t="s">
        <v>2041</v>
      </c>
      <c r="J123" s="20" t="s">
        <v>771</v>
      </c>
      <c r="K123" s="23">
        <v>2023001402</v>
      </c>
      <c r="L123" s="103">
        <v>60652852</v>
      </c>
    </row>
    <row r="124" spans="1:12" x14ac:dyDescent="0.25">
      <c r="A124" s="294"/>
      <c r="B124" s="516"/>
      <c r="C124" s="516"/>
      <c r="D124" s="516"/>
      <c r="E124" s="516"/>
      <c r="F124" s="516"/>
      <c r="G124" s="516"/>
      <c r="H124" s="516"/>
      <c r="I124" s="516"/>
      <c r="J124" s="516"/>
      <c r="K124" s="30" t="s">
        <v>779</v>
      </c>
      <c r="L124" s="104">
        <f>SUM(L122:L123)</f>
        <v>66534119</v>
      </c>
    </row>
    <row r="125" spans="1:12" x14ac:dyDescent="0.25">
      <c r="A125" s="45"/>
      <c r="B125" s="36" t="s">
        <v>758</v>
      </c>
      <c r="C125" s="36" t="s">
        <v>759</v>
      </c>
      <c r="D125" s="36" t="s">
        <v>760</v>
      </c>
      <c r="E125" s="36" t="s">
        <v>761</v>
      </c>
      <c r="F125" s="36" t="s">
        <v>762</v>
      </c>
      <c r="G125" s="36" t="s">
        <v>763</v>
      </c>
      <c r="H125" s="36" t="s">
        <v>764</v>
      </c>
      <c r="I125" s="36" t="s">
        <v>46</v>
      </c>
      <c r="J125" s="36" t="s">
        <v>765</v>
      </c>
      <c r="K125" s="36" t="s">
        <v>762</v>
      </c>
      <c r="L125" s="36" t="s">
        <v>766</v>
      </c>
    </row>
    <row r="126" spans="1:12" x14ac:dyDescent="0.25">
      <c r="A126" s="45"/>
      <c r="B126" s="158" t="s">
        <v>653</v>
      </c>
      <c r="C126" s="158"/>
      <c r="D126" s="159">
        <v>45117</v>
      </c>
      <c r="E126" s="158" t="s">
        <v>1206</v>
      </c>
      <c r="F126" s="160">
        <v>2023000180</v>
      </c>
      <c r="G126" s="158" t="s">
        <v>1424</v>
      </c>
      <c r="H126" s="158">
        <v>1085904098</v>
      </c>
      <c r="I126" s="158" t="s">
        <v>1875</v>
      </c>
      <c r="J126" s="158" t="s">
        <v>771</v>
      </c>
      <c r="K126" s="161">
        <v>2023001349</v>
      </c>
      <c r="L126" s="162">
        <v>145000</v>
      </c>
    </row>
    <row r="127" spans="1:12" x14ac:dyDescent="0.25">
      <c r="A127" s="45"/>
      <c r="B127" s="163" t="s">
        <v>653</v>
      </c>
      <c r="C127" s="163"/>
      <c r="D127" s="164">
        <v>45124</v>
      </c>
      <c r="E127" s="163" t="s">
        <v>1206</v>
      </c>
      <c r="F127" s="165">
        <v>2023000185</v>
      </c>
      <c r="G127" s="163" t="s">
        <v>1876</v>
      </c>
      <c r="H127" s="163">
        <v>13070000</v>
      </c>
      <c r="I127" s="163" t="s">
        <v>1877</v>
      </c>
      <c r="J127" s="163" t="s">
        <v>771</v>
      </c>
      <c r="K127" s="166">
        <v>2023001356</v>
      </c>
      <c r="L127" s="167">
        <v>149280</v>
      </c>
    </row>
    <row r="128" spans="1:12" x14ac:dyDescent="0.25">
      <c r="A128" s="300"/>
      <c r="B128" s="158" t="s">
        <v>653</v>
      </c>
      <c r="C128" s="158"/>
      <c r="D128" s="159">
        <v>45184</v>
      </c>
      <c r="E128" s="158" t="s">
        <v>1206</v>
      </c>
      <c r="F128" s="160">
        <v>2023000246</v>
      </c>
      <c r="G128" s="158" t="s">
        <v>1876</v>
      </c>
      <c r="H128" s="158">
        <v>13070000</v>
      </c>
      <c r="I128" s="158" t="s">
        <v>1878</v>
      </c>
      <c r="J128" s="158" t="s">
        <v>771</v>
      </c>
      <c r="K128" s="161">
        <v>2023001854</v>
      </c>
      <c r="L128" s="162">
        <v>27600</v>
      </c>
    </row>
    <row r="129" spans="1:12" x14ac:dyDescent="0.25">
      <c r="A129" s="45"/>
      <c r="B129" s="515"/>
      <c r="C129" s="515"/>
      <c r="D129" s="515"/>
      <c r="E129" s="515"/>
      <c r="F129" s="515"/>
      <c r="G129" s="515"/>
      <c r="H129" s="515"/>
      <c r="I129" s="515"/>
      <c r="J129" s="515"/>
      <c r="K129" s="168" t="s">
        <v>779</v>
      </c>
      <c r="L129" s="179">
        <v>321880</v>
      </c>
    </row>
    <row r="130" spans="1:12" x14ac:dyDescent="0.25">
      <c r="A130" s="295"/>
      <c r="B130" s="192" t="s">
        <v>1891</v>
      </c>
      <c r="C130" s="30"/>
      <c r="D130" s="30"/>
      <c r="E130" s="30"/>
      <c r="F130" s="30"/>
      <c r="G130" s="30"/>
      <c r="H130" s="30"/>
      <c r="I130" s="30"/>
      <c r="J130" s="30"/>
      <c r="K130" s="30"/>
      <c r="L130" s="279" t="e">
        <f>+#REF!+L129</f>
        <v>#REF!</v>
      </c>
    </row>
    <row r="131" spans="1:12" ht="15.75" thickBot="1" x14ac:dyDescent="0.3">
      <c r="A131" s="138"/>
      <c r="B131" s="36" t="s">
        <v>758</v>
      </c>
      <c r="C131" s="36" t="s">
        <v>759</v>
      </c>
      <c r="D131" s="36" t="s">
        <v>760</v>
      </c>
      <c r="E131" s="36" t="s">
        <v>761</v>
      </c>
      <c r="F131" s="36" t="s">
        <v>762</v>
      </c>
      <c r="G131" s="36" t="s">
        <v>763</v>
      </c>
      <c r="H131" s="36" t="s">
        <v>764</v>
      </c>
      <c r="I131" s="36" t="s">
        <v>46</v>
      </c>
      <c r="J131" s="36" t="s">
        <v>765</v>
      </c>
      <c r="K131" s="36" t="s">
        <v>762</v>
      </c>
      <c r="L131" s="36" t="s">
        <v>766</v>
      </c>
    </row>
    <row r="132" spans="1:12" x14ac:dyDescent="0.25">
      <c r="A132" s="266"/>
      <c r="B132" s="158" t="s">
        <v>116</v>
      </c>
      <c r="C132" s="158"/>
      <c r="D132" s="159">
        <v>45138</v>
      </c>
      <c r="E132" s="158" t="s">
        <v>768</v>
      </c>
      <c r="F132" s="160">
        <v>2023700113</v>
      </c>
      <c r="G132" s="158" t="s">
        <v>1631</v>
      </c>
      <c r="H132" s="158">
        <v>1085250622</v>
      </c>
      <c r="I132" s="158" t="s">
        <v>1879</v>
      </c>
      <c r="J132" s="158" t="s">
        <v>771</v>
      </c>
      <c r="K132" s="161">
        <v>2023001388</v>
      </c>
      <c r="L132" s="162">
        <v>1269182</v>
      </c>
    </row>
    <row r="133" spans="1:12" x14ac:dyDescent="0.25">
      <c r="A133" s="45"/>
      <c r="B133" s="163" t="s">
        <v>116</v>
      </c>
      <c r="C133" s="163"/>
      <c r="D133" s="164">
        <v>45139</v>
      </c>
      <c r="E133" s="163" t="s">
        <v>768</v>
      </c>
      <c r="F133" s="165">
        <v>2023700114</v>
      </c>
      <c r="G133" s="163" t="s">
        <v>1025</v>
      </c>
      <c r="H133" s="163">
        <v>94507863</v>
      </c>
      <c r="I133" s="163" t="s">
        <v>1880</v>
      </c>
      <c r="J133" s="163" t="s">
        <v>771</v>
      </c>
      <c r="K133" s="166">
        <v>2023001417</v>
      </c>
      <c r="L133" s="167">
        <v>796159</v>
      </c>
    </row>
    <row r="134" spans="1:12" x14ac:dyDescent="0.25">
      <c r="A134" s="45"/>
      <c r="B134" s="158" t="s">
        <v>116</v>
      </c>
      <c r="C134" s="158"/>
      <c r="D134" s="159">
        <v>45139</v>
      </c>
      <c r="E134" s="158" t="s">
        <v>768</v>
      </c>
      <c r="F134" s="160">
        <v>2023700129</v>
      </c>
      <c r="G134" s="158" t="s">
        <v>1127</v>
      </c>
      <c r="H134" s="158">
        <v>1085264975</v>
      </c>
      <c r="I134" s="158" t="s">
        <v>1881</v>
      </c>
      <c r="J134" s="158" t="s">
        <v>771</v>
      </c>
      <c r="K134" s="161">
        <v>2023001428</v>
      </c>
      <c r="L134" s="162">
        <v>534025</v>
      </c>
    </row>
    <row r="135" spans="1:12" x14ac:dyDescent="0.25">
      <c r="A135" s="45"/>
      <c r="B135" s="163" t="s">
        <v>116</v>
      </c>
      <c r="C135" s="163"/>
      <c r="D135" s="164">
        <v>45139</v>
      </c>
      <c r="E135" s="163" t="s">
        <v>768</v>
      </c>
      <c r="F135" s="165">
        <v>2023700130</v>
      </c>
      <c r="G135" s="163" t="s">
        <v>1882</v>
      </c>
      <c r="H135" s="163">
        <v>27282101</v>
      </c>
      <c r="I135" s="163" t="s">
        <v>1883</v>
      </c>
      <c r="J135" s="163" t="s">
        <v>771</v>
      </c>
      <c r="K135" s="166">
        <v>2023001421</v>
      </c>
      <c r="L135" s="167">
        <v>292052</v>
      </c>
    </row>
    <row r="136" spans="1:12" x14ac:dyDescent="0.25">
      <c r="A136" s="45"/>
      <c r="B136" s="158" t="s">
        <v>116</v>
      </c>
      <c r="C136" s="158"/>
      <c r="D136" s="159">
        <v>45139</v>
      </c>
      <c r="E136" s="158" t="s">
        <v>768</v>
      </c>
      <c r="F136" s="160">
        <v>2023700133</v>
      </c>
      <c r="G136" s="158" t="s">
        <v>1738</v>
      </c>
      <c r="H136" s="158">
        <v>1010100564</v>
      </c>
      <c r="I136" s="158" t="s">
        <v>1884</v>
      </c>
      <c r="J136" s="158" t="s">
        <v>771</v>
      </c>
      <c r="K136" s="161">
        <v>2023001425</v>
      </c>
      <c r="L136" s="162">
        <v>239246</v>
      </c>
    </row>
    <row r="137" spans="1:12" x14ac:dyDescent="0.25">
      <c r="A137" s="45"/>
      <c r="B137" s="163" t="s">
        <v>116</v>
      </c>
      <c r="C137" s="163"/>
      <c r="D137" s="164">
        <v>45139</v>
      </c>
      <c r="E137" s="163" t="s">
        <v>768</v>
      </c>
      <c r="F137" s="165">
        <v>2023700135</v>
      </c>
      <c r="G137" s="163" t="s">
        <v>1067</v>
      </c>
      <c r="H137" s="163">
        <v>12969995</v>
      </c>
      <c r="I137" s="163" t="s">
        <v>1885</v>
      </c>
      <c r="J137" s="163" t="s">
        <v>771</v>
      </c>
      <c r="K137" s="166">
        <v>2023001427</v>
      </c>
      <c r="L137" s="167">
        <v>230594</v>
      </c>
    </row>
    <row r="138" spans="1:12" ht="15.75" thickBot="1" x14ac:dyDescent="0.3">
      <c r="A138" s="301"/>
      <c r="B138" s="158" t="s">
        <v>116</v>
      </c>
      <c r="C138" s="158"/>
      <c r="D138" s="159">
        <v>45139</v>
      </c>
      <c r="E138" s="158" t="s">
        <v>768</v>
      </c>
      <c r="F138" s="160">
        <v>2023700136</v>
      </c>
      <c r="G138" s="158" t="s">
        <v>1122</v>
      </c>
      <c r="H138" s="158">
        <v>59313253</v>
      </c>
      <c r="I138" s="158" t="s">
        <v>1886</v>
      </c>
      <c r="J138" s="158" t="s">
        <v>771</v>
      </c>
      <c r="K138" s="161">
        <v>2023001430</v>
      </c>
      <c r="L138" s="162">
        <v>534520</v>
      </c>
    </row>
    <row r="139" spans="1:12" x14ac:dyDescent="0.25">
      <c r="A139" s="45"/>
      <c r="B139" s="163" t="s">
        <v>116</v>
      </c>
      <c r="C139" s="163"/>
      <c r="D139" s="164">
        <v>45139</v>
      </c>
      <c r="E139" s="163" t="s">
        <v>768</v>
      </c>
      <c r="F139" s="165">
        <v>2023700138</v>
      </c>
      <c r="G139" s="163" t="s">
        <v>1887</v>
      </c>
      <c r="H139" s="163">
        <v>1085272067</v>
      </c>
      <c r="I139" s="163" t="s">
        <v>1888</v>
      </c>
      <c r="J139" s="163" t="s">
        <v>771</v>
      </c>
      <c r="K139" s="166">
        <v>2023001434</v>
      </c>
      <c r="L139" s="167">
        <v>513284</v>
      </c>
    </row>
    <row r="140" spans="1:12" x14ac:dyDescent="0.25">
      <c r="A140" s="45"/>
      <c r="B140" s="158" t="s">
        <v>116</v>
      </c>
      <c r="C140" s="158"/>
      <c r="D140" s="159">
        <v>45139</v>
      </c>
      <c r="E140" s="158" t="s">
        <v>768</v>
      </c>
      <c r="F140" s="160">
        <v>2023700140</v>
      </c>
      <c r="G140" s="158" t="s">
        <v>1125</v>
      </c>
      <c r="H140" s="158">
        <v>59812894</v>
      </c>
      <c r="I140" s="158" t="s">
        <v>1889</v>
      </c>
      <c r="J140" s="158" t="s">
        <v>771</v>
      </c>
      <c r="K140" s="161">
        <v>2023001436</v>
      </c>
      <c r="L140" s="162">
        <v>535563</v>
      </c>
    </row>
    <row r="141" spans="1:12" x14ac:dyDescent="0.25">
      <c r="A141" s="45"/>
      <c r="B141" s="163" t="s">
        <v>116</v>
      </c>
      <c r="C141" s="163"/>
      <c r="D141" s="164">
        <v>45155</v>
      </c>
      <c r="E141" s="163" t="s">
        <v>768</v>
      </c>
      <c r="F141" s="165">
        <v>2023700144</v>
      </c>
      <c r="G141" s="163" t="s">
        <v>1077</v>
      </c>
      <c r="H141" s="163">
        <v>87070281</v>
      </c>
      <c r="I141" s="163" t="s">
        <v>1890</v>
      </c>
      <c r="J141" s="163" t="s">
        <v>771</v>
      </c>
      <c r="K141" s="166">
        <v>2023001635</v>
      </c>
      <c r="L141" s="167">
        <v>1192392</v>
      </c>
    </row>
    <row r="142" spans="1:12" x14ac:dyDescent="0.25">
      <c r="A142" s="138"/>
      <c r="B142" s="20"/>
      <c r="C142" s="20"/>
      <c r="D142" s="21"/>
      <c r="E142" s="20"/>
      <c r="F142" s="38"/>
      <c r="G142" s="20"/>
      <c r="H142" s="20"/>
      <c r="I142" s="20"/>
      <c r="J142" s="20"/>
      <c r="K142" s="23" t="s">
        <v>1305</v>
      </c>
      <c r="L142" s="104">
        <f>SUM(L132:L141)</f>
        <v>6137017</v>
      </c>
    </row>
    <row r="143" spans="1:12" x14ac:dyDescent="0.25">
      <c r="A143" s="138"/>
      <c r="B143" s="194" t="s">
        <v>1613</v>
      </c>
      <c r="C143" s="20"/>
      <c r="D143" s="21"/>
      <c r="E143" s="20"/>
      <c r="F143" s="38"/>
      <c r="G143" s="20"/>
      <c r="H143" s="20"/>
      <c r="I143" s="20"/>
      <c r="J143" s="20"/>
      <c r="K143" s="23"/>
      <c r="L143" s="104"/>
    </row>
    <row r="144" spans="1:12" x14ac:dyDescent="0.25">
      <c r="A144" s="138"/>
      <c r="B144" s="36" t="s">
        <v>758</v>
      </c>
      <c r="C144" s="36" t="s">
        <v>759</v>
      </c>
      <c r="D144" s="36" t="s">
        <v>760</v>
      </c>
      <c r="E144" s="36" t="s">
        <v>761</v>
      </c>
      <c r="F144" s="36" t="s">
        <v>762</v>
      </c>
      <c r="G144" s="36" t="s">
        <v>763</v>
      </c>
      <c r="H144" s="36" t="s">
        <v>764</v>
      </c>
      <c r="I144" s="36" t="s">
        <v>46</v>
      </c>
      <c r="J144" s="36" t="s">
        <v>765</v>
      </c>
      <c r="K144" s="36" t="s">
        <v>762</v>
      </c>
      <c r="L144" s="36" t="s">
        <v>766</v>
      </c>
    </row>
    <row r="145" spans="1:12" x14ac:dyDescent="0.25">
      <c r="A145" s="45"/>
      <c r="B145" s="158" t="s">
        <v>629</v>
      </c>
      <c r="C145" s="158"/>
      <c r="D145" s="159">
        <v>45138</v>
      </c>
      <c r="E145" s="158" t="s">
        <v>768</v>
      </c>
      <c r="F145" s="160">
        <v>2023700110</v>
      </c>
      <c r="G145" s="158" t="s">
        <v>1047</v>
      </c>
      <c r="H145" s="158">
        <v>1085297194</v>
      </c>
      <c r="I145" s="158" t="s">
        <v>1892</v>
      </c>
      <c r="J145" s="158" t="s">
        <v>771</v>
      </c>
      <c r="K145" s="161">
        <v>2023001385</v>
      </c>
      <c r="L145" s="162">
        <v>195091</v>
      </c>
    </row>
    <row r="146" spans="1:12" x14ac:dyDescent="0.25">
      <c r="A146" s="45"/>
      <c r="B146" s="163" t="s">
        <v>629</v>
      </c>
      <c r="C146" s="163"/>
      <c r="D146" s="164">
        <v>45138</v>
      </c>
      <c r="E146" s="163" t="s">
        <v>768</v>
      </c>
      <c r="F146" s="165">
        <v>2023700111</v>
      </c>
      <c r="G146" s="163" t="s">
        <v>1120</v>
      </c>
      <c r="H146" s="163">
        <v>1085309697</v>
      </c>
      <c r="I146" s="163" t="s">
        <v>1893</v>
      </c>
      <c r="J146" s="163" t="s">
        <v>771</v>
      </c>
      <c r="K146" s="166">
        <v>2023001387</v>
      </c>
      <c r="L146" s="167">
        <v>363784</v>
      </c>
    </row>
    <row r="147" spans="1:12" x14ac:dyDescent="0.25">
      <c r="A147" s="45"/>
      <c r="B147" s="158" t="s">
        <v>629</v>
      </c>
      <c r="C147" s="158"/>
      <c r="D147" s="159">
        <v>45138</v>
      </c>
      <c r="E147" s="158" t="s">
        <v>768</v>
      </c>
      <c r="F147" s="160">
        <v>2023700112</v>
      </c>
      <c r="G147" s="158" t="s">
        <v>1116</v>
      </c>
      <c r="H147" s="158">
        <v>59835788</v>
      </c>
      <c r="I147" s="158" t="s">
        <v>1894</v>
      </c>
      <c r="J147" s="158" t="s">
        <v>771</v>
      </c>
      <c r="K147" s="161">
        <v>2023001386</v>
      </c>
      <c r="L147" s="162">
        <v>392015</v>
      </c>
    </row>
    <row r="148" spans="1:12" x14ac:dyDescent="0.25">
      <c r="A148" s="45"/>
      <c r="B148" s="163" t="s">
        <v>629</v>
      </c>
      <c r="C148" s="163"/>
      <c r="D148" s="164">
        <v>45139</v>
      </c>
      <c r="E148" s="163" t="s">
        <v>768</v>
      </c>
      <c r="F148" s="165">
        <v>2023700115</v>
      </c>
      <c r="G148" s="163" t="s">
        <v>1121</v>
      </c>
      <c r="H148" s="163">
        <v>30741765</v>
      </c>
      <c r="I148" s="163" t="s">
        <v>1895</v>
      </c>
      <c r="J148" s="163" t="s">
        <v>771</v>
      </c>
      <c r="K148" s="166">
        <v>2023001429</v>
      </c>
      <c r="L148" s="167">
        <v>392015</v>
      </c>
    </row>
    <row r="149" spans="1:12" x14ac:dyDescent="0.25">
      <c r="A149" s="45"/>
      <c r="B149" s="158" t="s">
        <v>629</v>
      </c>
      <c r="C149" s="158"/>
      <c r="D149" s="159">
        <v>45139</v>
      </c>
      <c r="E149" s="158" t="s">
        <v>768</v>
      </c>
      <c r="F149" s="160">
        <v>2023700116</v>
      </c>
      <c r="G149" s="158" t="s">
        <v>1607</v>
      </c>
      <c r="H149" s="158">
        <v>1085302652</v>
      </c>
      <c r="I149" s="158" t="s">
        <v>1896</v>
      </c>
      <c r="J149" s="158" t="s">
        <v>771</v>
      </c>
      <c r="K149" s="161">
        <v>2023001432</v>
      </c>
      <c r="L149" s="162">
        <v>157539</v>
      </c>
    </row>
    <row r="150" spans="1:12" x14ac:dyDescent="0.25">
      <c r="A150" s="45"/>
      <c r="B150" s="163" t="s">
        <v>629</v>
      </c>
      <c r="C150" s="163"/>
      <c r="D150" s="164">
        <v>45139</v>
      </c>
      <c r="E150" s="163" t="s">
        <v>768</v>
      </c>
      <c r="F150" s="165">
        <v>2023700117</v>
      </c>
      <c r="G150" s="163" t="s">
        <v>1114</v>
      </c>
      <c r="H150" s="163">
        <v>52960943</v>
      </c>
      <c r="I150" s="163" t="s">
        <v>1897</v>
      </c>
      <c r="J150" s="163" t="s">
        <v>771</v>
      </c>
      <c r="K150" s="166">
        <v>2023001437</v>
      </c>
      <c r="L150" s="167">
        <v>534520</v>
      </c>
    </row>
    <row r="151" spans="1:12" x14ac:dyDescent="0.25">
      <c r="A151" s="45"/>
      <c r="B151" s="158" t="s">
        <v>629</v>
      </c>
      <c r="C151" s="158"/>
      <c r="D151" s="159">
        <v>45139</v>
      </c>
      <c r="E151" s="158" t="s">
        <v>768</v>
      </c>
      <c r="F151" s="160">
        <v>2023700118</v>
      </c>
      <c r="G151" s="158" t="s">
        <v>1115</v>
      </c>
      <c r="H151" s="158">
        <v>12754254</v>
      </c>
      <c r="I151" s="158" t="s">
        <v>1898</v>
      </c>
      <c r="J151" s="158" t="s">
        <v>771</v>
      </c>
      <c r="K151" s="161">
        <v>2023001438</v>
      </c>
      <c r="L151" s="162">
        <v>392163</v>
      </c>
    </row>
    <row r="152" spans="1:12" x14ac:dyDescent="0.25">
      <c r="A152" s="45"/>
      <c r="B152" s="163" t="s">
        <v>629</v>
      </c>
      <c r="C152" s="163"/>
      <c r="D152" s="164">
        <v>45139</v>
      </c>
      <c r="E152" s="163" t="s">
        <v>768</v>
      </c>
      <c r="F152" s="165">
        <v>2023700119</v>
      </c>
      <c r="G152" s="163" t="s">
        <v>1899</v>
      </c>
      <c r="H152" s="163">
        <v>25280587</v>
      </c>
      <c r="I152" s="163" t="s">
        <v>1900</v>
      </c>
      <c r="J152" s="163" t="s">
        <v>771</v>
      </c>
      <c r="K152" s="166">
        <v>2023001439</v>
      </c>
      <c r="L152" s="167">
        <v>219749</v>
      </c>
    </row>
    <row r="153" spans="1:12" x14ac:dyDescent="0.25">
      <c r="A153" s="45"/>
      <c r="B153" s="158" t="s">
        <v>629</v>
      </c>
      <c r="C153" s="158"/>
      <c r="D153" s="159">
        <v>45139</v>
      </c>
      <c r="E153" s="158" t="s">
        <v>768</v>
      </c>
      <c r="F153" s="160">
        <v>2023700120</v>
      </c>
      <c r="G153" s="158" t="s">
        <v>1901</v>
      </c>
      <c r="H153" s="158">
        <v>37085498</v>
      </c>
      <c r="I153" s="158" t="s">
        <v>1902</v>
      </c>
      <c r="J153" s="158" t="s">
        <v>771</v>
      </c>
      <c r="K153" s="161">
        <v>2023001440</v>
      </c>
      <c r="L153" s="162">
        <v>102965</v>
      </c>
    </row>
    <row r="154" spans="1:12" x14ac:dyDescent="0.25">
      <c r="A154" s="45"/>
      <c r="B154" s="163" t="s">
        <v>629</v>
      </c>
      <c r="C154" s="163"/>
      <c r="D154" s="164">
        <v>45139</v>
      </c>
      <c r="E154" s="163" t="s">
        <v>768</v>
      </c>
      <c r="F154" s="165">
        <v>2023700121</v>
      </c>
      <c r="G154" s="163" t="s">
        <v>1107</v>
      </c>
      <c r="H154" s="163">
        <v>1085270565</v>
      </c>
      <c r="I154" s="163" t="s">
        <v>1903</v>
      </c>
      <c r="J154" s="163" t="s">
        <v>771</v>
      </c>
      <c r="K154" s="166">
        <v>2023001442</v>
      </c>
      <c r="L154" s="167">
        <v>392015</v>
      </c>
    </row>
    <row r="155" spans="1:12" x14ac:dyDescent="0.25">
      <c r="A155" s="45"/>
      <c r="B155" s="158" t="s">
        <v>629</v>
      </c>
      <c r="C155" s="158"/>
      <c r="D155" s="159">
        <v>45139</v>
      </c>
      <c r="E155" s="158" t="s">
        <v>768</v>
      </c>
      <c r="F155" s="160">
        <v>2023700122</v>
      </c>
      <c r="G155" s="158" t="s">
        <v>1109</v>
      </c>
      <c r="H155" s="158">
        <v>98395640</v>
      </c>
      <c r="I155" s="158" t="s">
        <v>1904</v>
      </c>
      <c r="J155" s="158" t="s">
        <v>771</v>
      </c>
      <c r="K155" s="161">
        <v>2023001444</v>
      </c>
      <c r="L155" s="162">
        <v>409418</v>
      </c>
    </row>
    <row r="156" spans="1:12" x14ac:dyDescent="0.25">
      <c r="A156" s="45"/>
      <c r="B156" s="163" t="s">
        <v>629</v>
      </c>
      <c r="C156" s="163"/>
      <c r="D156" s="164">
        <v>45139</v>
      </c>
      <c r="E156" s="163" t="s">
        <v>768</v>
      </c>
      <c r="F156" s="165">
        <v>2023700123</v>
      </c>
      <c r="G156" s="163" t="s">
        <v>1598</v>
      </c>
      <c r="H156" s="163">
        <v>1085306253</v>
      </c>
      <c r="I156" s="163" t="s">
        <v>1905</v>
      </c>
      <c r="J156" s="163" t="s">
        <v>771</v>
      </c>
      <c r="K156" s="166">
        <v>2023001443</v>
      </c>
      <c r="L156" s="167">
        <v>87283</v>
      </c>
    </row>
    <row r="157" spans="1:12" x14ac:dyDescent="0.25">
      <c r="A157" s="45"/>
      <c r="B157" s="158" t="s">
        <v>629</v>
      </c>
      <c r="C157" s="158"/>
      <c r="D157" s="159">
        <v>45139</v>
      </c>
      <c r="E157" s="158" t="s">
        <v>768</v>
      </c>
      <c r="F157" s="160">
        <v>2023700124</v>
      </c>
      <c r="G157" s="158" t="s">
        <v>1108</v>
      </c>
      <c r="H157" s="158">
        <v>59832769</v>
      </c>
      <c r="I157" s="158" t="s">
        <v>1906</v>
      </c>
      <c r="J157" s="158" t="s">
        <v>771</v>
      </c>
      <c r="K157" s="161">
        <v>2023001445</v>
      </c>
      <c r="L157" s="162">
        <v>393998</v>
      </c>
    </row>
    <row r="158" spans="1:12" x14ac:dyDescent="0.25">
      <c r="A158" s="45"/>
      <c r="B158" s="163" t="s">
        <v>629</v>
      </c>
      <c r="C158" s="163"/>
      <c r="D158" s="164">
        <v>45139</v>
      </c>
      <c r="E158" s="163" t="s">
        <v>768</v>
      </c>
      <c r="F158" s="165">
        <v>2023700125</v>
      </c>
      <c r="G158" s="163" t="s">
        <v>1907</v>
      </c>
      <c r="H158" s="163">
        <v>1085346979</v>
      </c>
      <c r="I158" s="163" t="s">
        <v>1908</v>
      </c>
      <c r="J158" s="163" t="s">
        <v>771</v>
      </c>
      <c r="K158" s="166">
        <v>2023001433</v>
      </c>
      <c r="L158" s="167">
        <v>157539</v>
      </c>
    </row>
    <row r="159" spans="1:12" x14ac:dyDescent="0.25">
      <c r="A159" s="45"/>
      <c r="B159" s="158" t="s">
        <v>629</v>
      </c>
      <c r="C159" s="158"/>
      <c r="D159" s="159">
        <v>45139</v>
      </c>
      <c r="E159" s="158" t="s">
        <v>768</v>
      </c>
      <c r="F159" s="160">
        <v>2023700126</v>
      </c>
      <c r="G159" s="158" t="s">
        <v>1094</v>
      </c>
      <c r="H159" s="158">
        <v>1085297761</v>
      </c>
      <c r="I159" s="158" t="s">
        <v>1909</v>
      </c>
      <c r="J159" s="158" t="s">
        <v>771</v>
      </c>
      <c r="K159" s="161">
        <v>2023001419</v>
      </c>
      <c r="L159" s="162">
        <v>157539</v>
      </c>
    </row>
    <row r="160" spans="1:12" x14ac:dyDescent="0.25">
      <c r="A160" s="45"/>
      <c r="B160" s="163" t="s">
        <v>629</v>
      </c>
      <c r="C160" s="163"/>
      <c r="D160" s="164">
        <v>45139</v>
      </c>
      <c r="E160" s="163" t="s">
        <v>768</v>
      </c>
      <c r="F160" s="165">
        <v>2023700127</v>
      </c>
      <c r="G160" s="163" t="s">
        <v>1602</v>
      </c>
      <c r="H160" s="163">
        <v>59832519</v>
      </c>
      <c r="I160" s="163" t="s">
        <v>1910</v>
      </c>
      <c r="J160" s="163" t="s">
        <v>771</v>
      </c>
      <c r="K160" s="166">
        <v>2023001422</v>
      </c>
      <c r="L160" s="167">
        <v>157539</v>
      </c>
    </row>
    <row r="161" spans="1:12" x14ac:dyDescent="0.25">
      <c r="A161" s="45"/>
      <c r="B161" s="158" t="s">
        <v>629</v>
      </c>
      <c r="C161" s="158"/>
      <c r="D161" s="159">
        <v>45139</v>
      </c>
      <c r="E161" s="158" t="s">
        <v>768</v>
      </c>
      <c r="F161" s="160">
        <v>2023700128</v>
      </c>
      <c r="G161" s="158" t="s">
        <v>1132</v>
      </c>
      <c r="H161" s="158">
        <v>87063461</v>
      </c>
      <c r="I161" s="158" t="s">
        <v>1911</v>
      </c>
      <c r="J161" s="158" t="s">
        <v>771</v>
      </c>
      <c r="K161" s="161">
        <v>2023001418</v>
      </c>
      <c r="L161" s="162">
        <v>534520</v>
      </c>
    </row>
    <row r="162" spans="1:12" x14ac:dyDescent="0.25">
      <c r="A162" s="45"/>
      <c r="B162" s="163" t="s">
        <v>629</v>
      </c>
      <c r="C162" s="163"/>
      <c r="D162" s="164">
        <v>45139</v>
      </c>
      <c r="E162" s="163" t="s">
        <v>768</v>
      </c>
      <c r="F162" s="165">
        <v>2023700131</v>
      </c>
      <c r="G162" s="163" t="s">
        <v>1610</v>
      </c>
      <c r="H162" s="163">
        <v>1004214918</v>
      </c>
      <c r="I162" s="163" t="s">
        <v>1912</v>
      </c>
      <c r="J162" s="163" t="s">
        <v>771</v>
      </c>
      <c r="K162" s="166">
        <v>2023001424</v>
      </c>
      <c r="L162" s="167">
        <v>390061</v>
      </c>
    </row>
    <row r="163" spans="1:12" x14ac:dyDescent="0.25">
      <c r="A163" s="45"/>
      <c r="B163" s="158" t="s">
        <v>629</v>
      </c>
      <c r="C163" s="158"/>
      <c r="D163" s="159">
        <v>45139</v>
      </c>
      <c r="E163" s="158" t="s">
        <v>768</v>
      </c>
      <c r="F163" s="160">
        <v>2023700132</v>
      </c>
      <c r="G163" s="158" t="s">
        <v>952</v>
      </c>
      <c r="H163" s="158">
        <v>1085325713</v>
      </c>
      <c r="I163" s="158" t="s">
        <v>1913</v>
      </c>
      <c r="J163" s="158" t="s">
        <v>771</v>
      </c>
      <c r="K163" s="161">
        <v>2023001423</v>
      </c>
      <c r="L163" s="162">
        <v>532830</v>
      </c>
    </row>
    <row r="164" spans="1:12" x14ac:dyDescent="0.25">
      <c r="A164" s="45"/>
      <c r="B164" s="163" t="s">
        <v>629</v>
      </c>
      <c r="C164" s="163"/>
      <c r="D164" s="164">
        <v>45139</v>
      </c>
      <c r="E164" s="163" t="s">
        <v>768</v>
      </c>
      <c r="F164" s="165">
        <v>2023700134</v>
      </c>
      <c r="G164" s="163" t="s">
        <v>1129</v>
      </c>
      <c r="H164" s="163">
        <v>1085298437</v>
      </c>
      <c r="I164" s="163" t="s">
        <v>1914</v>
      </c>
      <c r="J164" s="163" t="s">
        <v>771</v>
      </c>
      <c r="K164" s="166">
        <v>2023001426</v>
      </c>
      <c r="L164" s="167">
        <v>391345</v>
      </c>
    </row>
    <row r="165" spans="1:12" x14ac:dyDescent="0.25">
      <c r="A165" s="45"/>
      <c r="B165" s="158" t="s">
        <v>629</v>
      </c>
      <c r="C165" s="158"/>
      <c r="D165" s="159">
        <v>45139</v>
      </c>
      <c r="E165" s="158" t="s">
        <v>768</v>
      </c>
      <c r="F165" s="160">
        <v>2023700137</v>
      </c>
      <c r="G165" s="158" t="s">
        <v>1123</v>
      </c>
      <c r="H165" s="158">
        <v>37084173</v>
      </c>
      <c r="I165" s="158" t="s">
        <v>1915</v>
      </c>
      <c r="J165" s="158" t="s">
        <v>771</v>
      </c>
      <c r="K165" s="161">
        <v>2023001431</v>
      </c>
      <c r="L165" s="162">
        <v>392015</v>
      </c>
    </row>
    <row r="166" spans="1:12" x14ac:dyDescent="0.25">
      <c r="A166" s="45"/>
      <c r="B166" s="163" t="s">
        <v>629</v>
      </c>
      <c r="C166" s="163"/>
      <c r="D166" s="164">
        <v>45139</v>
      </c>
      <c r="E166" s="163" t="s">
        <v>768</v>
      </c>
      <c r="F166" s="165">
        <v>2023700139</v>
      </c>
      <c r="G166" s="163" t="s">
        <v>1105</v>
      </c>
      <c r="H166" s="163">
        <v>1085294152</v>
      </c>
      <c r="I166" s="163" t="s">
        <v>1916</v>
      </c>
      <c r="J166" s="163" t="s">
        <v>771</v>
      </c>
      <c r="K166" s="166">
        <v>2023001435</v>
      </c>
      <c r="L166" s="167">
        <v>420027</v>
      </c>
    </row>
    <row r="167" spans="1:12" x14ac:dyDescent="0.25">
      <c r="A167" s="45"/>
      <c r="B167" s="158" t="s">
        <v>629</v>
      </c>
      <c r="C167" s="158"/>
      <c r="D167" s="159">
        <v>45139</v>
      </c>
      <c r="E167" s="158" t="s">
        <v>768</v>
      </c>
      <c r="F167" s="160">
        <v>2023700141</v>
      </c>
      <c r="G167" s="158" t="s">
        <v>1917</v>
      </c>
      <c r="H167" s="158">
        <v>1010117477</v>
      </c>
      <c r="I167" s="158" t="s">
        <v>1918</v>
      </c>
      <c r="J167" s="158" t="s">
        <v>771</v>
      </c>
      <c r="K167" s="161">
        <v>2023001441</v>
      </c>
      <c r="L167" s="162">
        <v>102965</v>
      </c>
    </row>
    <row r="168" spans="1:12" ht="15.75" thickBot="1" x14ac:dyDescent="0.3">
      <c r="A168" s="46"/>
      <c r="B168" s="163" t="s">
        <v>629</v>
      </c>
      <c r="C168" s="163"/>
      <c r="D168" s="164">
        <v>45153</v>
      </c>
      <c r="E168" s="163" t="s">
        <v>768</v>
      </c>
      <c r="F168" s="165">
        <v>2023700142</v>
      </c>
      <c r="G168" s="163" t="s">
        <v>1091</v>
      </c>
      <c r="H168" s="163">
        <v>12753169</v>
      </c>
      <c r="I168" s="163" t="s">
        <v>1919</v>
      </c>
      <c r="J168" s="163" t="s">
        <v>771</v>
      </c>
      <c r="K168" s="166">
        <v>2023001625</v>
      </c>
      <c r="L168" s="167">
        <v>241452</v>
      </c>
    </row>
    <row r="169" spans="1:12" x14ac:dyDescent="0.25">
      <c r="B169" s="515"/>
      <c r="C169" s="515"/>
      <c r="D169" s="515"/>
      <c r="E169" s="515"/>
      <c r="F169" s="515"/>
      <c r="G169" s="515"/>
      <c r="H169" s="515"/>
      <c r="I169" s="515"/>
      <c r="J169" s="515"/>
      <c r="K169" s="168" t="s">
        <v>779</v>
      </c>
      <c r="L169" s="179">
        <v>7510387</v>
      </c>
    </row>
    <row r="170" spans="1:12" x14ac:dyDescent="0.25">
      <c r="F170" s="260"/>
      <c r="J170" s="261"/>
      <c r="K170" s="261" t="s">
        <v>1305</v>
      </c>
      <c r="L170" s="302">
        <f>+L142+L169</f>
        <v>13647404</v>
      </c>
    </row>
    <row r="173" spans="1:12" x14ac:dyDescent="0.25">
      <c r="C173" t="s">
        <v>1769</v>
      </c>
      <c r="D173" s="146">
        <f>+L18</f>
        <v>8533790</v>
      </c>
    </row>
    <row r="174" spans="1:12" x14ac:dyDescent="0.25">
      <c r="C174" t="s">
        <v>1155</v>
      </c>
      <c r="D174" s="146">
        <f>+L13</f>
        <v>26830040</v>
      </c>
    </row>
    <row r="175" spans="1:12" x14ac:dyDescent="0.25">
      <c r="C175" t="s">
        <v>1920</v>
      </c>
      <c r="D175" s="146">
        <f>+L37</f>
        <v>3272495</v>
      </c>
    </row>
    <row r="176" spans="1:12" x14ac:dyDescent="0.25">
      <c r="C176" t="s">
        <v>1199</v>
      </c>
      <c r="D176" s="146">
        <f>+L78</f>
        <v>689379</v>
      </c>
    </row>
    <row r="177" spans="3:4" x14ac:dyDescent="0.25">
      <c r="C177" t="s">
        <v>1922</v>
      </c>
      <c r="D177" s="146" t="e">
        <f>+L121+3910000</f>
        <v>#VALUE!</v>
      </c>
    </row>
    <row r="178" spans="3:4" x14ac:dyDescent="0.25">
      <c r="C178" t="s">
        <v>495</v>
      </c>
      <c r="D178">
        <v>0</v>
      </c>
    </row>
    <row r="179" spans="3:4" x14ac:dyDescent="0.25">
      <c r="C179" t="s">
        <v>1923</v>
      </c>
      <c r="D179">
        <v>0</v>
      </c>
    </row>
    <row r="180" spans="3:4" x14ac:dyDescent="0.25">
      <c r="C180" t="s">
        <v>1331</v>
      </c>
      <c r="D180" s="146">
        <f>L170</f>
        <v>13647404</v>
      </c>
    </row>
    <row r="181" spans="3:4" x14ac:dyDescent="0.25">
      <c r="C181" t="s">
        <v>1928</v>
      </c>
    </row>
  </sheetData>
  <mergeCells count="23">
    <mergeCell ref="A18:A38"/>
    <mergeCell ref="A3:A10"/>
    <mergeCell ref="A14:A16"/>
    <mergeCell ref="B36:J36"/>
    <mergeCell ref="A39:A57"/>
    <mergeCell ref="A94:A110"/>
    <mergeCell ref="A112:A115"/>
    <mergeCell ref="A117:A122"/>
    <mergeCell ref="B58:J58"/>
    <mergeCell ref="A62:A67"/>
    <mergeCell ref="A84:A93"/>
    <mergeCell ref="B68:J68"/>
    <mergeCell ref="B124:J124"/>
    <mergeCell ref="B169:J169"/>
    <mergeCell ref="B129:J129"/>
    <mergeCell ref="B18:J18"/>
    <mergeCell ref="B38:L38"/>
    <mergeCell ref="B105:J105"/>
    <mergeCell ref="B119:K120"/>
    <mergeCell ref="L119:L120"/>
    <mergeCell ref="B81:K82"/>
    <mergeCell ref="L81:L82"/>
    <mergeCell ref="B83:J8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197"/>
  <sheetViews>
    <sheetView topLeftCell="A167" workbookViewId="0">
      <selection activeCell="C197" sqref="C197"/>
    </sheetView>
  </sheetViews>
  <sheetFormatPr baseColWidth="10" defaultRowHeight="15" x14ac:dyDescent="0.25"/>
  <cols>
    <col min="1" max="1" width="16" customWidth="1"/>
    <col min="2" max="2" width="37.140625" customWidth="1"/>
    <col min="3" max="3" width="39.85546875" customWidth="1"/>
    <col min="4" max="4" width="14.28515625" bestFit="1" customWidth="1"/>
    <col min="5" max="5" width="22.5703125" customWidth="1"/>
    <col min="6" max="6" width="12.7109375" customWidth="1"/>
    <col min="7" max="7" width="47.85546875" customWidth="1"/>
    <col min="8" max="8" width="13.85546875" customWidth="1"/>
    <col min="9" max="9" width="44" customWidth="1"/>
    <col min="10" max="10" width="22.85546875" customWidth="1"/>
    <col min="11" max="11" width="12" customWidth="1"/>
    <col min="12" max="12" width="16.140625" style="50" customWidth="1"/>
  </cols>
  <sheetData>
    <row r="1" spans="1:12" ht="23.25" x14ac:dyDescent="0.35">
      <c r="A1" s="266"/>
      <c r="B1" s="267" t="s">
        <v>1158</v>
      </c>
      <c r="C1" s="35"/>
      <c r="D1" s="35"/>
      <c r="E1" s="35"/>
      <c r="F1" s="35"/>
      <c r="G1" s="35"/>
      <c r="H1" s="35"/>
      <c r="I1" s="35"/>
      <c r="J1" s="35"/>
      <c r="K1" s="35"/>
      <c r="L1" s="52"/>
    </row>
    <row r="2" spans="1:12" ht="23.25" x14ac:dyDescent="0.35">
      <c r="A2" s="45"/>
      <c r="B2" s="40" t="s">
        <v>1929</v>
      </c>
      <c r="L2" s="60"/>
    </row>
    <row r="3" spans="1:12" ht="29.25" customHeight="1" x14ac:dyDescent="0.25">
      <c r="A3" s="537" t="s">
        <v>1934</v>
      </c>
      <c r="B3" s="199" t="s">
        <v>758</v>
      </c>
      <c r="C3" s="199" t="s">
        <v>759</v>
      </c>
      <c r="D3" s="199" t="s">
        <v>760</v>
      </c>
      <c r="E3" s="199" t="s">
        <v>761</v>
      </c>
      <c r="F3" s="199" t="s">
        <v>762</v>
      </c>
      <c r="G3" s="199" t="s">
        <v>763</v>
      </c>
      <c r="H3" s="199" t="s">
        <v>764</v>
      </c>
      <c r="I3" s="199" t="s">
        <v>46</v>
      </c>
      <c r="J3" s="199" t="s">
        <v>765</v>
      </c>
      <c r="K3" s="199" t="s">
        <v>762</v>
      </c>
      <c r="L3" s="199" t="s">
        <v>766</v>
      </c>
    </row>
    <row r="4" spans="1:12" ht="20.25" customHeight="1" x14ac:dyDescent="0.25">
      <c r="A4" s="542"/>
      <c r="B4" s="148" t="s">
        <v>672</v>
      </c>
      <c r="C4" s="148"/>
      <c r="D4" s="149">
        <v>45204</v>
      </c>
      <c r="E4" s="148" t="s">
        <v>768</v>
      </c>
      <c r="F4" s="150">
        <v>2023101518</v>
      </c>
      <c r="G4" s="148" t="s">
        <v>769</v>
      </c>
      <c r="H4" s="148">
        <v>891200200</v>
      </c>
      <c r="I4" s="148" t="s">
        <v>1930</v>
      </c>
      <c r="J4" s="148" t="s">
        <v>771</v>
      </c>
      <c r="K4" s="151">
        <v>2023000005</v>
      </c>
      <c r="L4" s="152">
        <v>5693050</v>
      </c>
    </row>
    <row r="5" spans="1:12" ht="24.75" customHeight="1" x14ac:dyDescent="0.25">
      <c r="A5" s="542"/>
      <c r="B5" s="153" t="s">
        <v>672</v>
      </c>
      <c r="C5" s="153"/>
      <c r="D5" s="154">
        <v>45237</v>
      </c>
      <c r="E5" s="153" t="s">
        <v>768</v>
      </c>
      <c r="F5" s="155">
        <v>2023101965</v>
      </c>
      <c r="G5" s="153" t="s">
        <v>769</v>
      </c>
      <c r="H5" s="153">
        <v>891200200</v>
      </c>
      <c r="I5" s="153" t="s">
        <v>1931</v>
      </c>
      <c r="J5" s="153" t="s">
        <v>771</v>
      </c>
      <c r="K5" s="156">
        <v>2023000005</v>
      </c>
      <c r="L5" s="157">
        <v>1020260</v>
      </c>
    </row>
    <row r="6" spans="1:12" ht="24.75" customHeight="1" x14ac:dyDescent="0.25">
      <c r="A6" s="542"/>
      <c r="B6" s="148" t="s">
        <v>672</v>
      </c>
      <c r="C6" s="148"/>
      <c r="D6" s="149">
        <v>45237</v>
      </c>
      <c r="E6" s="148" t="s">
        <v>768</v>
      </c>
      <c r="F6" s="150">
        <v>2023101965</v>
      </c>
      <c r="G6" s="148" t="s">
        <v>769</v>
      </c>
      <c r="H6" s="148">
        <v>891200200</v>
      </c>
      <c r="I6" s="148" t="s">
        <v>1931</v>
      </c>
      <c r="J6" s="148" t="s">
        <v>771</v>
      </c>
      <c r="K6" s="151">
        <v>2023002343</v>
      </c>
      <c r="L6" s="152">
        <v>4698880</v>
      </c>
    </row>
    <row r="7" spans="1:12" ht="33.75" customHeight="1" x14ac:dyDescent="0.25">
      <c r="A7" s="542"/>
      <c r="B7" s="153" t="s">
        <v>672</v>
      </c>
      <c r="C7" s="153"/>
      <c r="D7" s="154">
        <v>45267</v>
      </c>
      <c r="E7" s="153" t="s">
        <v>768</v>
      </c>
      <c r="F7" s="155">
        <v>2023102739</v>
      </c>
      <c r="G7" s="153" t="s">
        <v>769</v>
      </c>
      <c r="H7" s="153">
        <v>891200200</v>
      </c>
      <c r="I7" s="153" t="s">
        <v>1932</v>
      </c>
      <c r="J7" s="153" t="s">
        <v>771</v>
      </c>
      <c r="K7" s="156">
        <v>2023002343</v>
      </c>
      <c r="L7" s="157">
        <v>5939140</v>
      </c>
    </row>
    <row r="8" spans="1:12" ht="40.5" customHeight="1" x14ac:dyDescent="0.25">
      <c r="A8" s="542"/>
      <c r="B8" s="148" t="s">
        <v>672</v>
      </c>
      <c r="C8" s="148"/>
      <c r="D8" s="149">
        <v>45291</v>
      </c>
      <c r="E8" s="148" t="s">
        <v>768</v>
      </c>
      <c r="F8" s="150">
        <v>2023103368</v>
      </c>
      <c r="G8" s="148" t="s">
        <v>769</v>
      </c>
      <c r="H8" s="148">
        <v>891200200</v>
      </c>
      <c r="I8" s="148" t="s">
        <v>1933</v>
      </c>
      <c r="J8" s="148" t="s">
        <v>771</v>
      </c>
      <c r="K8" s="151">
        <v>2023002343</v>
      </c>
      <c r="L8" s="152">
        <v>6357930</v>
      </c>
    </row>
    <row r="9" spans="1:12" ht="29.25" customHeight="1" x14ac:dyDescent="0.25">
      <c r="A9" s="542"/>
      <c r="B9" s="633"/>
      <c r="C9" s="633"/>
      <c r="D9" s="633"/>
      <c r="E9" s="633"/>
      <c r="F9" s="633"/>
      <c r="G9" s="633"/>
      <c r="H9" s="633"/>
      <c r="I9" s="633"/>
      <c r="J9" s="633"/>
      <c r="K9" s="278" t="s">
        <v>779</v>
      </c>
      <c r="L9" s="214">
        <v>23709260</v>
      </c>
    </row>
    <row r="10" spans="1:12" ht="45" customHeight="1" x14ac:dyDescent="0.25">
      <c r="A10" s="537"/>
      <c r="B10" s="36" t="s">
        <v>758</v>
      </c>
      <c r="C10" s="36" t="s">
        <v>759</v>
      </c>
      <c r="D10" s="36" t="s">
        <v>760</v>
      </c>
      <c r="E10" s="36" t="s">
        <v>761</v>
      </c>
      <c r="F10" s="36" t="s">
        <v>762</v>
      </c>
      <c r="G10" s="36" t="s">
        <v>763</v>
      </c>
      <c r="H10" s="36" t="s">
        <v>764</v>
      </c>
      <c r="I10" s="36" t="s">
        <v>46</v>
      </c>
      <c r="J10" s="36" t="s">
        <v>765</v>
      </c>
      <c r="K10" s="36" t="s">
        <v>762</v>
      </c>
      <c r="L10" s="36" t="s">
        <v>766</v>
      </c>
    </row>
    <row r="11" spans="1:12" ht="42" customHeight="1" x14ac:dyDescent="0.25">
      <c r="A11" s="542"/>
      <c r="B11" s="158" t="s">
        <v>673</v>
      </c>
      <c r="C11" s="158"/>
      <c r="D11" s="159">
        <v>45202</v>
      </c>
      <c r="E11" s="158" t="s">
        <v>768</v>
      </c>
      <c r="F11" s="160">
        <v>2023590207</v>
      </c>
      <c r="G11" s="158" t="s">
        <v>769</v>
      </c>
      <c r="H11" s="158">
        <v>891200200</v>
      </c>
      <c r="I11" s="158" t="s">
        <v>1936</v>
      </c>
      <c r="J11" s="158" t="s">
        <v>771</v>
      </c>
      <c r="K11" s="161">
        <v>2023000005</v>
      </c>
      <c r="L11" s="162">
        <v>2403390</v>
      </c>
    </row>
    <row r="12" spans="1:12" ht="42" customHeight="1" x14ac:dyDescent="0.25">
      <c r="A12" s="542"/>
      <c r="B12" s="163" t="s">
        <v>673</v>
      </c>
      <c r="C12" s="163"/>
      <c r="D12" s="164">
        <v>45232</v>
      </c>
      <c r="E12" s="163" t="s">
        <v>768</v>
      </c>
      <c r="F12" s="165">
        <v>2023590228</v>
      </c>
      <c r="G12" s="163" t="s">
        <v>769</v>
      </c>
      <c r="H12" s="163">
        <v>891200200</v>
      </c>
      <c r="I12" s="163" t="s">
        <v>1937</v>
      </c>
      <c r="J12" s="163" t="s">
        <v>771</v>
      </c>
      <c r="K12" s="166">
        <v>2023000005</v>
      </c>
      <c r="L12" s="167">
        <v>3151530</v>
      </c>
    </row>
    <row r="13" spans="1:12" ht="38.25" customHeight="1" thickBot="1" x14ac:dyDescent="0.3">
      <c r="A13" s="543"/>
      <c r="B13" s="158" t="s">
        <v>673</v>
      </c>
      <c r="C13" s="158"/>
      <c r="D13" s="159">
        <v>45266</v>
      </c>
      <c r="E13" s="158" t="s">
        <v>768</v>
      </c>
      <c r="F13" s="160">
        <v>2023590242</v>
      </c>
      <c r="G13" s="158" t="s">
        <v>769</v>
      </c>
      <c r="H13" s="158">
        <v>891200200</v>
      </c>
      <c r="I13" s="158" t="s">
        <v>1938</v>
      </c>
      <c r="J13" s="158" t="s">
        <v>771</v>
      </c>
      <c r="K13" s="161">
        <v>2023000005</v>
      </c>
      <c r="L13" s="162">
        <v>2103410</v>
      </c>
    </row>
    <row r="14" spans="1:12" ht="23.25" customHeight="1" x14ac:dyDescent="0.25">
      <c r="A14" s="636" t="s">
        <v>1159</v>
      </c>
      <c r="B14" s="163" t="s">
        <v>673</v>
      </c>
      <c r="C14" s="163"/>
      <c r="D14" s="164">
        <v>45266</v>
      </c>
      <c r="E14" s="163" t="s">
        <v>768</v>
      </c>
      <c r="F14" s="165">
        <v>2023590242</v>
      </c>
      <c r="G14" s="163" t="s">
        <v>769</v>
      </c>
      <c r="H14" s="163">
        <v>891200200</v>
      </c>
      <c r="I14" s="163" t="s">
        <v>1938</v>
      </c>
      <c r="J14" s="163" t="s">
        <v>771</v>
      </c>
      <c r="K14" s="166">
        <v>2023002343</v>
      </c>
      <c r="L14" s="167">
        <v>1592610</v>
      </c>
    </row>
    <row r="15" spans="1:12" ht="20.25" customHeight="1" x14ac:dyDescent="0.25">
      <c r="A15" s="637"/>
      <c r="B15" s="158" t="s">
        <v>673</v>
      </c>
      <c r="C15" s="158"/>
      <c r="D15" s="159">
        <v>45282</v>
      </c>
      <c r="E15" s="158" t="s">
        <v>768</v>
      </c>
      <c r="F15" s="160">
        <v>2023590245</v>
      </c>
      <c r="G15" s="158" t="s">
        <v>769</v>
      </c>
      <c r="H15" s="158">
        <v>891200200</v>
      </c>
      <c r="I15" s="158" t="s">
        <v>1935</v>
      </c>
      <c r="J15" s="158" t="s">
        <v>771</v>
      </c>
      <c r="K15" s="161">
        <v>2023002343</v>
      </c>
      <c r="L15" s="162">
        <v>3527240</v>
      </c>
    </row>
    <row r="16" spans="1:12" ht="20.25" customHeight="1" x14ac:dyDescent="0.25">
      <c r="A16" s="637"/>
      <c r="B16" s="158"/>
      <c r="C16" s="158"/>
      <c r="D16" s="159"/>
      <c r="E16" s="158"/>
      <c r="F16" s="160"/>
      <c r="G16" s="158"/>
      <c r="H16" s="158"/>
      <c r="I16" s="158"/>
      <c r="J16" s="158"/>
      <c r="K16" s="305" t="s">
        <v>779</v>
      </c>
      <c r="L16" s="179">
        <f>SUM(L11:L15)</f>
        <v>12778180</v>
      </c>
    </row>
    <row r="17" spans="1:12" ht="20.25" customHeight="1" x14ac:dyDescent="0.25">
      <c r="A17" s="637"/>
      <c r="B17" s="25"/>
      <c r="C17" s="25"/>
      <c r="D17" s="26"/>
      <c r="E17" s="25"/>
      <c r="F17" s="37"/>
      <c r="G17" s="25"/>
      <c r="H17" s="25"/>
      <c r="I17" s="25"/>
      <c r="J17" s="25"/>
      <c r="K17" s="306" t="s">
        <v>1154</v>
      </c>
      <c r="L17" s="205">
        <f>+L9+L16</f>
        <v>36487440</v>
      </c>
    </row>
    <row r="18" spans="1:12" ht="37.5" customHeight="1" x14ac:dyDescent="0.25">
      <c r="A18" s="637"/>
      <c r="B18" s="199" t="s">
        <v>758</v>
      </c>
      <c r="C18" s="199" t="s">
        <v>759</v>
      </c>
      <c r="D18" s="199" t="s">
        <v>760</v>
      </c>
      <c r="E18" s="199" t="s">
        <v>761</v>
      </c>
      <c r="F18" s="199" t="s">
        <v>762</v>
      </c>
      <c r="G18" s="199" t="s">
        <v>763</v>
      </c>
      <c r="H18" s="199" t="s">
        <v>764</v>
      </c>
      <c r="I18" s="199" t="s">
        <v>46</v>
      </c>
      <c r="J18" s="199" t="s">
        <v>765</v>
      </c>
      <c r="K18" s="199" t="s">
        <v>762</v>
      </c>
      <c r="L18" s="199" t="s">
        <v>766</v>
      </c>
    </row>
    <row r="19" spans="1:12" ht="45" customHeight="1" x14ac:dyDescent="0.25">
      <c r="A19" s="637"/>
      <c r="B19" s="148" t="s">
        <v>670</v>
      </c>
      <c r="C19" s="148"/>
      <c r="D19" s="149">
        <v>45209</v>
      </c>
      <c r="E19" s="148" t="s">
        <v>768</v>
      </c>
      <c r="F19" s="150">
        <v>2023101610</v>
      </c>
      <c r="G19" s="148" t="s">
        <v>804</v>
      </c>
      <c r="H19" s="148">
        <v>891200686</v>
      </c>
      <c r="I19" s="148" t="s">
        <v>1939</v>
      </c>
      <c r="J19" s="148" t="s">
        <v>771</v>
      </c>
      <c r="K19" s="151">
        <v>2023000004</v>
      </c>
      <c r="L19" s="152">
        <v>2326820</v>
      </c>
    </row>
    <row r="20" spans="1:12" ht="38.25" customHeight="1" x14ac:dyDescent="0.25">
      <c r="A20" s="637"/>
      <c r="B20" s="153" t="s">
        <v>670</v>
      </c>
      <c r="C20" s="153"/>
      <c r="D20" s="154">
        <v>45240</v>
      </c>
      <c r="E20" s="153" t="s">
        <v>768</v>
      </c>
      <c r="F20" s="155">
        <v>2023101984</v>
      </c>
      <c r="G20" s="153" t="s">
        <v>804</v>
      </c>
      <c r="H20" s="153">
        <v>891200686</v>
      </c>
      <c r="I20" s="153" t="s">
        <v>1940</v>
      </c>
      <c r="J20" s="153" t="s">
        <v>771</v>
      </c>
      <c r="K20" s="156">
        <v>2023000004</v>
      </c>
      <c r="L20" s="157">
        <v>4241620</v>
      </c>
    </row>
    <row r="21" spans="1:12" ht="26.25" customHeight="1" x14ac:dyDescent="0.25">
      <c r="A21" s="637"/>
      <c r="B21" s="148" t="s">
        <v>670</v>
      </c>
      <c r="C21" s="148"/>
      <c r="D21" s="149">
        <v>45267</v>
      </c>
      <c r="E21" s="148" t="s">
        <v>768</v>
      </c>
      <c r="F21" s="150">
        <v>2023102740</v>
      </c>
      <c r="G21" s="148" t="s">
        <v>804</v>
      </c>
      <c r="H21" s="148">
        <v>891200686</v>
      </c>
      <c r="I21" s="148" t="s">
        <v>1941</v>
      </c>
      <c r="J21" s="148" t="s">
        <v>771</v>
      </c>
      <c r="K21" s="151">
        <v>2023000004</v>
      </c>
      <c r="L21" s="152">
        <v>1792810</v>
      </c>
    </row>
    <row r="22" spans="1:12" ht="30" customHeight="1" x14ac:dyDescent="0.25">
      <c r="A22" s="637"/>
      <c r="B22" s="153" t="s">
        <v>670</v>
      </c>
      <c r="C22" s="153"/>
      <c r="D22" s="154">
        <v>45291</v>
      </c>
      <c r="E22" s="153" t="s">
        <v>768</v>
      </c>
      <c r="F22" s="155">
        <v>2023103366</v>
      </c>
      <c r="G22" s="153" t="s">
        <v>804</v>
      </c>
      <c r="H22" s="153">
        <v>891200686</v>
      </c>
      <c r="I22" s="153" t="s">
        <v>1942</v>
      </c>
      <c r="J22" s="153" t="s">
        <v>771</v>
      </c>
      <c r="K22" s="156">
        <v>2023000004</v>
      </c>
      <c r="L22" s="157">
        <v>2479390</v>
      </c>
    </row>
    <row r="23" spans="1:12" ht="42" customHeight="1" x14ac:dyDescent="0.25">
      <c r="A23" s="637"/>
      <c r="B23" s="256"/>
      <c r="C23" s="256"/>
      <c r="D23" s="257"/>
      <c r="E23" s="256"/>
      <c r="F23" s="258"/>
      <c r="G23" s="256"/>
      <c r="H23" s="256"/>
      <c r="I23" s="256"/>
      <c r="J23" s="256"/>
      <c r="K23" s="231"/>
      <c r="L23" s="309">
        <f>SUM(L19:L22)</f>
        <v>10840640</v>
      </c>
    </row>
    <row r="24" spans="1:12" ht="28.5" hidden="1" customHeight="1" x14ac:dyDescent="0.25">
      <c r="A24" s="637"/>
      <c r="B24" s="36" t="s">
        <v>758</v>
      </c>
      <c r="C24" s="36" t="s">
        <v>759</v>
      </c>
      <c r="D24" s="36" t="s">
        <v>760</v>
      </c>
      <c r="E24" s="36" t="s">
        <v>761</v>
      </c>
      <c r="F24" s="36" t="s">
        <v>762</v>
      </c>
      <c r="G24" s="36" t="s">
        <v>763</v>
      </c>
      <c r="H24" s="36" t="s">
        <v>764</v>
      </c>
      <c r="I24" s="36" t="s">
        <v>46</v>
      </c>
      <c r="J24" s="36" t="s">
        <v>765</v>
      </c>
      <c r="K24" s="36" t="s">
        <v>762</v>
      </c>
      <c r="L24" s="36" t="s">
        <v>766</v>
      </c>
    </row>
    <row r="25" spans="1:12" ht="29.25" hidden="1" customHeight="1" x14ac:dyDescent="0.25">
      <c r="A25" s="638"/>
      <c r="B25" s="158" t="s">
        <v>740</v>
      </c>
      <c r="C25" s="158"/>
      <c r="D25" s="159">
        <v>45204</v>
      </c>
      <c r="E25" s="158" t="s">
        <v>768</v>
      </c>
      <c r="F25" s="160">
        <v>2023101525</v>
      </c>
      <c r="G25" s="158" t="s">
        <v>1180</v>
      </c>
      <c r="H25" s="158">
        <v>800153993</v>
      </c>
      <c r="I25" s="158" t="s">
        <v>1943</v>
      </c>
      <c r="J25" s="158" t="s">
        <v>771</v>
      </c>
      <c r="K25" s="161">
        <v>2023000009</v>
      </c>
      <c r="L25" s="162">
        <v>93658</v>
      </c>
    </row>
    <row r="26" spans="1:12" ht="35.25" customHeight="1" x14ac:dyDescent="0.25">
      <c r="A26" s="629" t="s">
        <v>1976</v>
      </c>
      <c r="B26" s="163" t="s">
        <v>740</v>
      </c>
      <c r="C26" s="163"/>
      <c r="D26" s="164">
        <v>45204</v>
      </c>
      <c r="E26" s="163" t="s">
        <v>768</v>
      </c>
      <c r="F26" s="165">
        <v>2023101528</v>
      </c>
      <c r="G26" s="163" t="s">
        <v>845</v>
      </c>
      <c r="H26" s="163">
        <v>830122566</v>
      </c>
      <c r="I26" s="163" t="s">
        <v>1944</v>
      </c>
      <c r="J26" s="163" t="s">
        <v>771</v>
      </c>
      <c r="K26" s="166">
        <v>2023000008</v>
      </c>
      <c r="L26" s="167">
        <v>74385</v>
      </c>
    </row>
    <row r="27" spans="1:12" ht="24.75" customHeight="1" x14ac:dyDescent="0.25">
      <c r="A27" s="629"/>
      <c r="B27" s="158" t="s">
        <v>740</v>
      </c>
      <c r="C27" s="158"/>
      <c r="D27" s="159">
        <v>45212</v>
      </c>
      <c r="E27" s="158" t="s">
        <v>768</v>
      </c>
      <c r="F27" s="160">
        <v>2023101646</v>
      </c>
      <c r="G27" s="158" t="s">
        <v>845</v>
      </c>
      <c r="H27" s="158">
        <v>830122566</v>
      </c>
      <c r="I27" s="158" t="s">
        <v>1945</v>
      </c>
      <c r="J27" s="158" t="s">
        <v>771</v>
      </c>
      <c r="K27" s="161">
        <v>2023000008</v>
      </c>
      <c r="L27" s="162">
        <v>21718</v>
      </c>
    </row>
    <row r="28" spans="1:12" x14ac:dyDescent="0.25">
      <c r="A28" s="629"/>
      <c r="B28" s="163" t="s">
        <v>740</v>
      </c>
      <c r="C28" s="163"/>
      <c r="D28" s="164">
        <v>45219</v>
      </c>
      <c r="E28" s="163" t="s">
        <v>768</v>
      </c>
      <c r="F28" s="165">
        <v>2023101793</v>
      </c>
      <c r="G28" s="163" t="s">
        <v>893</v>
      </c>
      <c r="H28" s="163">
        <v>901028579</v>
      </c>
      <c r="I28" s="163" t="s">
        <v>1946</v>
      </c>
      <c r="J28" s="163" t="s">
        <v>771</v>
      </c>
      <c r="K28" s="166">
        <v>2023000007</v>
      </c>
      <c r="L28" s="167">
        <v>756302</v>
      </c>
    </row>
    <row r="29" spans="1:12" x14ac:dyDescent="0.25">
      <c r="A29" s="629"/>
      <c r="B29" s="158" t="s">
        <v>740</v>
      </c>
      <c r="C29" s="158"/>
      <c r="D29" s="159">
        <v>45226</v>
      </c>
      <c r="E29" s="158" t="s">
        <v>768</v>
      </c>
      <c r="F29" s="160">
        <v>2023101892</v>
      </c>
      <c r="G29" s="158" t="s">
        <v>845</v>
      </c>
      <c r="H29" s="158">
        <v>830122566</v>
      </c>
      <c r="I29" s="158" t="s">
        <v>1947</v>
      </c>
      <c r="J29" s="158" t="s">
        <v>771</v>
      </c>
      <c r="K29" s="161">
        <v>2023000008</v>
      </c>
      <c r="L29" s="162">
        <v>70632</v>
      </c>
    </row>
    <row r="30" spans="1:12" ht="25.5" customHeight="1" x14ac:dyDescent="0.25">
      <c r="A30" s="629"/>
      <c r="B30" s="163" t="s">
        <v>740</v>
      </c>
      <c r="C30" s="163"/>
      <c r="D30" s="164">
        <v>45232</v>
      </c>
      <c r="E30" s="163" t="s">
        <v>768</v>
      </c>
      <c r="F30" s="165">
        <v>2023101933</v>
      </c>
      <c r="G30" s="163" t="s">
        <v>1180</v>
      </c>
      <c r="H30" s="163">
        <v>800153993</v>
      </c>
      <c r="I30" s="163" t="s">
        <v>1948</v>
      </c>
      <c r="J30" s="163" t="s">
        <v>771</v>
      </c>
      <c r="K30" s="166">
        <v>2023000009</v>
      </c>
      <c r="L30" s="167">
        <v>92758</v>
      </c>
    </row>
    <row r="31" spans="1:12" x14ac:dyDescent="0.25">
      <c r="A31" s="629"/>
      <c r="B31" s="158" t="s">
        <v>740</v>
      </c>
      <c r="C31" s="158"/>
      <c r="D31" s="159">
        <v>45243</v>
      </c>
      <c r="E31" s="158" t="s">
        <v>768</v>
      </c>
      <c r="F31" s="160">
        <v>2023101994</v>
      </c>
      <c r="G31" s="158" t="s">
        <v>845</v>
      </c>
      <c r="H31" s="158">
        <v>830122566</v>
      </c>
      <c r="I31" s="158" t="s">
        <v>1949</v>
      </c>
      <c r="J31" s="158" t="s">
        <v>771</v>
      </c>
      <c r="K31" s="161">
        <v>2023000008</v>
      </c>
      <c r="L31" s="162">
        <v>22751</v>
      </c>
    </row>
    <row r="32" spans="1:12" x14ac:dyDescent="0.25">
      <c r="A32" s="629"/>
      <c r="B32" s="163" t="s">
        <v>740</v>
      </c>
      <c r="C32" s="163"/>
      <c r="D32" s="164">
        <v>45247</v>
      </c>
      <c r="E32" s="163" t="s">
        <v>768</v>
      </c>
      <c r="F32" s="165">
        <v>2023102061</v>
      </c>
      <c r="G32" s="163" t="s">
        <v>845</v>
      </c>
      <c r="H32" s="163">
        <v>830122566</v>
      </c>
      <c r="I32" s="163" t="s">
        <v>1950</v>
      </c>
      <c r="J32" s="163" t="s">
        <v>771</v>
      </c>
      <c r="K32" s="166">
        <v>2023000008</v>
      </c>
      <c r="L32" s="167">
        <v>22750.89</v>
      </c>
    </row>
    <row r="33" spans="1:12" x14ac:dyDescent="0.25">
      <c r="A33" s="629"/>
      <c r="B33" s="158" t="s">
        <v>740</v>
      </c>
      <c r="C33" s="158"/>
      <c r="D33" s="159">
        <v>45253</v>
      </c>
      <c r="E33" s="158" t="s">
        <v>768</v>
      </c>
      <c r="F33" s="160">
        <v>2023102458</v>
      </c>
      <c r="G33" s="158" t="s">
        <v>893</v>
      </c>
      <c r="H33" s="158">
        <v>901028579</v>
      </c>
      <c r="I33" s="158" t="s">
        <v>1951</v>
      </c>
      <c r="J33" s="158" t="s">
        <v>771</v>
      </c>
      <c r="K33" s="161">
        <v>2023000007</v>
      </c>
      <c r="L33" s="162">
        <v>756302</v>
      </c>
    </row>
    <row r="34" spans="1:12" ht="15.75" customHeight="1" x14ac:dyDescent="0.25">
      <c r="A34" s="629"/>
      <c r="B34" s="163" t="s">
        <v>740</v>
      </c>
      <c r="C34" s="163"/>
      <c r="D34" s="164">
        <v>45257</v>
      </c>
      <c r="E34" s="163" t="s">
        <v>768</v>
      </c>
      <c r="F34" s="165">
        <v>2023102624</v>
      </c>
      <c r="G34" s="163" t="s">
        <v>845</v>
      </c>
      <c r="H34" s="163">
        <v>830122566</v>
      </c>
      <c r="I34" s="163" t="s">
        <v>1952</v>
      </c>
      <c r="J34" s="163" t="s">
        <v>771</v>
      </c>
      <c r="K34" s="166">
        <v>2023000008</v>
      </c>
      <c r="L34" s="167">
        <v>74199</v>
      </c>
    </row>
    <row r="35" spans="1:12" x14ac:dyDescent="0.25">
      <c r="A35" s="629"/>
      <c r="B35" s="158" t="s">
        <v>740</v>
      </c>
      <c r="C35" s="158"/>
      <c r="D35" s="159">
        <v>45262</v>
      </c>
      <c r="E35" s="158" t="s">
        <v>768</v>
      </c>
      <c r="F35" s="160">
        <v>2023102720</v>
      </c>
      <c r="G35" s="158" t="s">
        <v>1180</v>
      </c>
      <c r="H35" s="158">
        <v>800153993</v>
      </c>
      <c r="I35" s="158" t="s">
        <v>1953</v>
      </c>
      <c r="J35" s="158" t="s">
        <v>771</v>
      </c>
      <c r="K35" s="161">
        <v>2023000009</v>
      </c>
      <c r="L35" s="162">
        <v>91858</v>
      </c>
    </row>
    <row r="36" spans="1:12" x14ac:dyDescent="0.25">
      <c r="A36" s="629"/>
      <c r="B36" s="163" t="s">
        <v>740</v>
      </c>
      <c r="C36" s="163"/>
      <c r="D36" s="164">
        <v>45281</v>
      </c>
      <c r="E36" s="163" t="s">
        <v>768</v>
      </c>
      <c r="F36" s="165">
        <v>2023102968</v>
      </c>
      <c r="G36" s="163" t="s">
        <v>893</v>
      </c>
      <c r="H36" s="163">
        <v>901028579</v>
      </c>
      <c r="I36" s="163" t="s">
        <v>1954</v>
      </c>
      <c r="J36" s="163" t="s">
        <v>771</v>
      </c>
      <c r="K36" s="166">
        <v>2023000007</v>
      </c>
      <c r="L36" s="167">
        <v>756303</v>
      </c>
    </row>
    <row r="37" spans="1:12" x14ac:dyDescent="0.25">
      <c r="A37" s="629"/>
      <c r="B37" s="158" t="s">
        <v>740</v>
      </c>
      <c r="C37" s="158"/>
      <c r="D37" s="308">
        <v>45291</v>
      </c>
      <c r="E37" s="158" t="s">
        <v>768</v>
      </c>
      <c r="F37" s="160">
        <v>2023103456</v>
      </c>
      <c r="G37" s="158" t="s">
        <v>845</v>
      </c>
      <c r="H37" s="158">
        <v>830122566</v>
      </c>
      <c r="I37" s="158" t="s">
        <v>1955</v>
      </c>
      <c r="J37" s="158" t="s">
        <v>771</v>
      </c>
      <c r="K37" s="161">
        <v>2023000008</v>
      </c>
      <c r="L37" s="162">
        <v>74163</v>
      </c>
    </row>
    <row r="38" spans="1:12" x14ac:dyDescent="0.25">
      <c r="A38" s="629"/>
      <c r="B38" s="640" t="s">
        <v>779</v>
      </c>
      <c r="C38" s="640"/>
      <c r="D38" s="640"/>
      <c r="E38" s="640"/>
      <c r="F38" s="640"/>
      <c r="G38" s="640"/>
      <c r="H38" s="640"/>
      <c r="I38" s="640"/>
      <c r="J38" s="640"/>
      <c r="K38" s="640"/>
      <c r="L38" s="602">
        <f>SUM(L25:L37)</f>
        <v>2907779.8899999997</v>
      </c>
    </row>
    <row r="39" spans="1:12" ht="10.5" customHeight="1" x14ac:dyDescent="0.25">
      <c r="A39" s="629"/>
      <c r="B39" s="640"/>
      <c r="C39" s="640"/>
      <c r="D39" s="640"/>
      <c r="E39" s="640"/>
      <c r="F39" s="640"/>
      <c r="G39" s="640"/>
      <c r="H39" s="640"/>
      <c r="I39" s="640"/>
      <c r="J39" s="640"/>
      <c r="K39" s="640"/>
      <c r="L39" s="603"/>
    </row>
    <row r="40" spans="1:12" x14ac:dyDescent="0.25">
      <c r="A40" s="629"/>
      <c r="B40" s="510"/>
      <c r="C40" s="510"/>
      <c r="D40" s="510"/>
      <c r="E40" s="510"/>
      <c r="F40" s="510"/>
      <c r="G40" s="510"/>
      <c r="H40" s="510"/>
      <c r="I40" s="510"/>
      <c r="J40" s="510"/>
      <c r="K40" s="30"/>
      <c r="L40" s="307"/>
    </row>
    <row r="41" spans="1:12" x14ac:dyDescent="0.25">
      <c r="A41" s="629"/>
      <c r="B41" s="36" t="s">
        <v>758</v>
      </c>
      <c r="C41" s="36" t="s">
        <v>759</v>
      </c>
      <c r="D41" s="36" t="s">
        <v>760</v>
      </c>
      <c r="E41" s="36" t="s">
        <v>761</v>
      </c>
      <c r="F41" s="36" t="s">
        <v>762</v>
      </c>
      <c r="G41" s="36" t="s">
        <v>763</v>
      </c>
      <c r="H41" s="36" t="s">
        <v>764</v>
      </c>
      <c r="I41" s="36" t="s">
        <v>46</v>
      </c>
      <c r="J41" s="36" t="s">
        <v>765</v>
      </c>
      <c r="K41" s="36" t="s">
        <v>762</v>
      </c>
      <c r="L41" s="36" t="s">
        <v>766</v>
      </c>
    </row>
    <row r="42" spans="1:12" ht="39" customHeight="1" thickBot="1" x14ac:dyDescent="0.3">
      <c r="A42" s="629"/>
      <c r="B42" s="158" t="s">
        <v>741</v>
      </c>
      <c r="C42" s="158"/>
      <c r="D42" s="159">
        <v>45281</v>
      </c>
      <c r="E42" s="158" t="s">
        <v>768</v>
      </c>
      <c r="F42" s="160">
        <v>2023590244</v>
      </c>
      <c r="G42" s="158" t="s">
        <v>893</v>
      </c>
      <c r="H42" s="158">
        <v>901028579</v>
      </c>
      <c r="I42" s="158" t="s">
        <v>1956</v>
      </c>
      <c r="J42" s="158" t="s">
        <v>771</v>
      </c>
      <c r="K42" s="161">
        <v>2023000007</v>
      </c>
      <c r="L42" s="179">
        <v>168068</v>
      </c>
    </row>
    <row r="43" spans="1:12" ht="15" customHeight="1" x14ac:dyDescent="0.25">
      <c r="A43" s="289"/>
      <c r="B43" s="516"/>
      <c r="C43" s="516"/>
      <c r="D43" s="516"/>
      <c r="E43" s="516"/>
      <c r="F43" s="516"/>
      <c r="G43" s="516"/>
      <c r="H43" s="516"/>
      <c r="I43" s="516"/>
      <c r="J43" s="516"/>
      <c r="K43" s="30" t="s">
        <v>1154</v>
      </c>
      <c r="L43" s="205">
        <f>+L38+L42</f>
        <v>3075847.8899999997</v>
      </c>
    </row>
    <row r="44" spans="1:12" ht="15" customHeight="1" x14ac:dyDescent="0.25">
      <c r="A44" s="288"/>
      <c r="B44" s="30"/>
      <c r="C44" s="30"/>
      <c r="D44" s="30"/>
      <c r="E44" s="30"/>
      <c r="F44" s="30"/>
      <c r="G44" s="30"/>
      <c r="H44" s="30"/>
      <c r="I44" s="30"/>
      <c r="J44" s="30"/>
      <c r="K44" s="30"/>
      <c r="L44" s="279"/>
    </row>
    <row r="45" spans="1:12" x14ac:dyDescent="0.25">
      <c r="A45" s="224"/>
      <c r="B45" s="36" t="s">
        <v>758</v>
      </c>
      <c r="C45" s="36" t="s">
        <v>759</v>
      </c>
      <c r="D45" s="36" t="s">
        <v>760</v>
      </c>
      <c r="E45" s="36" t="s">
        <v>761</v>
      </c>
      <c r="F45" s="36" t="s">
        <v>762</v>
      </c>
      <c r="G45" s="36" t="s">
        <v>763</v>
      </c>
      <c r="H45" s="36" t="s">
        <v>764</v>
      </c>
      <c r="I45" s="36" t="s">
        <v>46</v>
      </c>
      <c r="J45" s="36" t="s">
        <v>765</v>
      </c>
      <c r="K45" s="36" t="s">
        <v>762</v>
      </c>
      <c r="L45" s="36" t="s">
        <v>766</v>
      </c>
    </row>
    <row r="46" spans="1:12" x14ac:dyDescent="0.25">
      <c r="A46" s="224"/>
      <c r="B46" s="36" t="s">
        <v>758</v>
      </c>
      <c r="C46" s="36" t="s">
        <v>759</v>
      </c>
      <c r="D46" s="36" t="s">
        <v>760</v>
      </c>
      <c r="E46" s="36" t="s">
        <v>761</v>
      </c>
      <c r="F46" s="36" t="s">
        <v>762</v>
      </c>
      <c r="G46" s="36" t="s">
        <v>763</v>
      </c>
      <c r="H46" s="36" t="s">
        <v>764</v>
      </c>
      <c r="I46" s="36" t="s">
        <v>46</v>
      </c>
      <c r="J46" s="36" t="s">
        <v>765</v>
      </c>
      <c r="K46" s="36" t="s">
        <v>762</v>
      </c>
      <c r="L46" s="36" t="s">
        <v>766</v>
      </c>
    </row>
    <row r="47" spans="1:12" ht="23.25" customHeight="1" x14ac:dyDescent="0.25">
      <c r="A47" s="617" t="s">
        <v>1957</v>
      </c>
      <c r="B47" s="188" t="s">
        <v>739</v>
      </c>
      <c r="C47" s="158"/>
      <c r="D47" s="159">
        <v>45201</v>
      </c>
      <c r="E47" s="158" t="s">
        <v>768</v>
      </c>
      <c r="F47" s="160">
        <v>2023590201</v>
      </c>
      <c r="G47" s="158" t="s">
        <v>1180</v>
      </c>
      <c r="H47" s="158">
        <v>800153993</v>
      </c>
      <c r="I47" s="158" t="s">
        <v>1958</v>
      </c>
      <c r="J47" s="158" t="s">
        <v>771</v>
      </c>
      <c r="K47" s="161">
        <v>2023000006</v>
      </c>
      <c r="L47" s="162">
        <v>62054</v>
      </c>
    </row>
    <row r="48" spans="1:12" x14ac:dyDescent="0.25">
      <c r="A48" s="617"/>
      <c r="B48" s="189" t="s">
        <v>739</v>
      </c>
      <c r="C48" s="163"/>
      <c r="D48" s="164">
        <v>45201</v>
      </c>
      <c r="E48" s="163" t="s">
        <v>768</v>
      </c>
      <c r="F48" s="165">
        <v>2023590202</v>
      </c>
      <c r="G48" s="163" t="s">
        <v>1180</v>
      </c>
      <c r="H48" s="163">
        <v>800153993</v>
      </c>
      <c r="I48" s="163" t="s">
        <v>1959</v>
      </c>
      <c r="J48" s="163" t="s">
        <v>771</v>
      </c>
      <c r="K48" s="166">
        <v>2023000006</v>
      </c>
      <c r="L48" s="167">
        <v>62054</v>
      </c>
    </row>
    <row r="49" spans="1:12" x14ac:dyDescent="0.25">
      <c r="A49" s="617"/>
      <c r="B49" s="188" t="s">
        <v>739</v>
      </c>
      <c r="C49" s="158"/>
      <c r="D49" s="159">
        <v>45201</v>
      </c>
      <c r="E49" s="158" t="s">
        <v>768</v>
      </c>
      <c r="F49" s="160">
        <v>2023590203</v>
      </c>
      <c r="G49" s="158" t="s">
        <v>1180</v>
      </c>
      <c r="H49" s="158">
        <v>800153993</v>
      </c>
      <c r="I49" s="158" t="s">
        <v>1960</v>
      </c>
      <c r="J49" s="158" t="s">
        <v>771</v>
      </c>
      <c r="K49" s="161">
        <v>2023000006</v>
      </c>
      <c r="L49" s="162">
        <v>62054</v>
      </c>
    </row>
    <row r="50" spans="1:12" x14ac:dyDescent="0.25">
      <c r="A50" s="617"/>
      <c r="B50" s="189" t="s">
        <v>739</v>
      </c>
      <c r="C50" s="163"/>
      <c r="D50" s="164">
        <v>45201</v>
      </c>
      <c r="E50" s="163" t="s">
        <v>768</v>
      </c>
      <c r="F50" s="165">
        <v>2023590204</v>
      </c>
      <c r="G50" s="163" t="s">
        <v>1180</v>
      </c>
      <c r="H50" s="163">
        <v>800153993</v>
      </c>
      <c r="I50" s="163" t="s">
        <v>1961</v>
      </c>
      <c r="J50" s="163" t="s">
        <v>771</v>
      </c>
      <c r="K50" s="166">
        <v>2023000006</v>
      </c>
      <c r="L50" s="167">
        <v>62054</v>
      </c>
    </row>
    <row r="51" spans="1:12" ht="29.25" customHeight="1" x14ac:dyDescent="0.25">
      <c r="A51" s="617"/>
      <c r="B51" s="188" t="s">
        <v>739</v>
      </c>
      <c r="C51" s="158"/>
      <c r="D51" s="159">
        <v>45201</v>
      </c>
      <c r="E51" s="158" t="s">
        <v>768</v>
      </c>
      <c r="F51" s="160">
        <v>2023590205</v>
      </c>
      <c r="G51" s="158" t="s">
        <v>1180</v>
      </c>
      <c r="H51" s="158">
        <v>800153993</v>
      </c>
      <c r="I51" s="158" t="s">
        <v>1962</v>
      </c>
      <c r="J51" s="158" t="s">
        <v>771</v>
      </c>
      <c r="K51" s="161">
        <v>2023000006</v>
      </c>
      <c r="L51" s="162">
        <v>62054</v>
      </c>
    </row>
    <row r="52" spans="1:12" ht="37.5" customHeight="1" x14ac:dyDescent="0.25">
      <c r="A52" s="617"/>
      <c r="B52" s="189" t="s">
        <v>739</v>
      </c>
      <c r="C52" s="163"/>
      <c r="D52" s="164">
        <v>45201</v>
      </c>
      <c r="E52" s="163" t="s">
        <v>768</v>
      </c>
      <c r="F52" s="165">
        <v>2023590206</v>
      </c>
      <c r="G52" s="163" t="s">
        <v>1180</v>
      </c>
      <c r="H52" s="163">
        <v>800153993</v>
      </c>
      <c r="I52" s="163" t="s">
        <v>1963</v>
      </c>
      <c r="J52" s="163" t="s">
        <v>771</v>
      </c>
      <c r="K52" s="166">
        <v>2023000006</v>
      </c>
      <c r="L52" s="167">
        <v>62054</v>
      </c>
    </row>
    <row r="53" spans="1:12" ht="27.75" customHeight="1" x14ac:dyDescent="0.25">
      <c r="A53" s="617"/>
      <c r="B53" s="188" t="s">
        <v>739</v>
      </c>
      <c r="C53" s="158"/>
      <c r="D53" s="159">
        <v>45232</v>
      </c>
      <c r="E53" s="158" t="s">
        <v>768</v>
      </c>
      <c r="F53" s="160">
        <v>2023590222</v>
      </c>
      <c r="G53" s="158" t="s">
        <v>1180</v>
      </c>
      <c r="H53" s="158">
        <v>800153993</v>
      </c>
      <c r="I53" s="158" t="s">
        <v>1964</v>
      </c>
      <c r="J53" s="158" t="s">
        <v>771</v>
      </c>
      <c r="K53" s="161">
        <v>2023000006</v>
      </c>
      <c r="L53" s="162">
        <v>62054</v>
      </c>
    </row>
    <row r="54" spans="1:12" ht="27" customHeight="1" x14ac:dyDescent="0.25">
      <c r="A54" s="617"/>
      <c r="B54" s="189" t="s">
        <v>739</v>
      </c>
      <c r="C54" s="163"/>
      <c r="D54" s="164">
        <v>45232</v>
      </c>
      <c r="E54" s="163" t="s">
        <v>768</v>
      </c>
      <c r="F54" s="165">
        <v>2023590223</v>
      </c>
      <c r="G54" s="163" t="s">
        <v>1180</v>
      </c>
      <c r="H54" s="163">
        <v>800153993</v>
      </c>
      <c r="I54" s="163" t="s">
        <v>1965</v>
      </c>
      <c r="J54" s="163" t="s">
        <v>771</v>
      </c>
      <c r="K54" s="166">
        <v>2023000006</v>
      </c>
      <c r="L54" s="167">
        <v>62054</v>
      </c>
    </row>
    <row r="55" spans="1:12" ht="15" customHeight="1" x14ac:dyDescent="0.25">
      <c r="A55" s="224"/>
      <c r="B55" s="188" t="s">
        <v>739</v>
      </c>
      <c r="C55" s="158"/>
      <c r="D55" s="159">
        <v>45232</v>
      </c>
      <c r="E55" s="158" t="s">
        <v>768</v>
      </c>
      <c r="F55" s="160">
        <v>2023590224</v>
      </c>
      <c r="G55" s="158" t="s">
        <v>1180</v>
      </c>
      <c r="H55" s="158">
        <v>800153993</v>
      </c>
      <c r="I55" s="158" t="s">
        <v>1966</v>
      </c>
      <c r="J55" s="158" t="s">
        <v>771</v>
      </c>
      <c r="K55" s="161">
        <v>2023000006</v>
      </c>
      <c r="L55" s="162">
        <v>62054</v>
      </c>
    </row>
    <row r="56" spans="1:12" ht="25.5" customHeight="1" x14ac:dyDescent="0.25">
      <c r="A56" s="224"/>
      <c r="B56" s="189" t="s">
        <v>739</v>
      </c>
      <c r="C56" s="163"/>
      <c r="D56" s="164">
        <v>45232</v>
      </c>
      <c r="E56" s="163" t="s">
        <v>768</v>
      </c>
      <c r="F56" s="165">
        <v>2023590225</v>
      </c>
      <c r="G56" s="163" t="s">
        <v>1180</v>
      </c>
      <c r="H56" s="163">
        <v>800153993</v>
      </c>
      <c r="I56" s="163" t="s">
        <v>1967</v>
      </c>
      <c r="J56" s="163" t="s">
        <v>771</v>
      </c>
      <c r="K56" s="166">
        <v>2023000006</v>
      </c>
      <c r="L56" s="167">
        <v>62054</v>
      </c>
    </row>
    <row r="57" spans="1:12" ht="27.75" customHeight="1" x14ac:dyDescent="0.25">
      <c r="A57" s="249"/>
      <c r="B57" s="188" t="s">
        <v>739</v>
      </c>
      <c r="C57" s="158"/>
      <c r="D57" s="159">
        <v>45232</v>
      </c>
      <c r="E57" s="158" t="s">
        <v>768</v>
      </c>
      <c r="F57" s="160">
        <v>2023590226</v>
      </c>
      <c r="G57" s="158" t="s">
        <v>1180</v>
      </c>
      <c r="H57" s="158">
        <v>800153993</v>
      </c>
      <c r="I57" s="158" t="s">
        <v>1968</v>
      </c>
      <c r="J57" s="158" t="s">
        <v>771</v>
      </c>
      <c r="K57" s="161">
        <v>2023000006</v>
      </c>
      <c r="L57" s="162">
        <v>62054</v>
      </c>
    </row>
    <row r="58" spans="1:12" x14ac:dyDescent="0.25">
      <c r="A58" s="249"/>
      <c r="B58" s="189" t="s">
        <v>739</v>
      </c>
      <c r="C58" s="163"/>
      <c r="D58" s="164">
        <v>45232</v>
      </c>
      <c r="E58" s="163" t="s">
        <v>768</v>
      </c>
      <c r="F58" s="165">
        <v>2023590227</v>
      </c>
      <c r="G58" s="163" t="s">
        <v>1180</v>
      </c>
      <c r="H58" s="163">
        <v>800153993</v>
      </c>
      <c r="I58" s="163" t="s">
        <v>1969</v>
      </c>
      <c r="J58" s="163" t="s">
        <v>771</v>
      </c>
      <c r="K58" s="166">
        <v>2023000006</v>
      </c>
      <c r="L58" s="167">
        <v>62054</v>
      </c>
    </row>
    <row r="59" spans="1:12" x14ac:dyDescent="0.25">
      <c r="A59" s="249"/>
      <c r="B59" s="188" t="s">
        <v>739</v>
      </c>
      <c r="C59" s="158"/>
      <c r="D59" s="159">
        <v>45262</v>
      </c>
      <c r="E59" s="158" t="s">
        <v>768</v>
      </c>
      <c r="F59" s="160">
        <v>2023590236</v>
      </c>
      <c r="G59" s="158" t="s">
        <v>1180</v>
      </c>
      <c r="H59" s="158">
        <v>800153993</v>
      </c>
      <c r="I59" s="158" t="s">
        <v>1970</v>
      </c>
      <c r="J59" s="158" t="s">
        <v>771</v>
      </c>
      <c r="K59" s="161">
        <v>2023000006</v>
      </c>
      <c r="L59" s="162">
        <v>62054</v>
      </c>
    </row>
    <row r="60" spans="1:12" x14ac:dyDescent="0.25">
      <c r="A60" s="249"/>
      <c r="B60" s="189" t="s">
        <v>739</v>
      </c>
      <c r="C60" s="163"/>
      <c r="D60" s="164">
        <v>45262</v>
      </c>
      <c r="E60" s="163" t="s">
        <v>768</v>
      </c>
      <c r="F60" s="165">
        <v>2023590237</v>
      </c>
      <c r="G60" s="163" t="s">
        <v>1180</v>
      </c>
      <c r="H60" s="163">
        <v>800153993</v>
      </c>
      <c r="I60" s="163" t="s">
        <v>1971</v>
      </c>
      <c r="J60" s="163" t="s">
        <v>771</v>
      </c>
      <c r="K60" s="166">
        <v>2023000006</v>
      </c>
      <c r="L60" s="167">
        <v>62054</v>
      </c>
    </row>
    <row r="61" spans="1:12" x14ac:dyDescent="0.25">
      <c r="A61" s="249"/>
      <c r="B61" s="188" t="s">
        <v>739</v>
      </c>
      <c r="C61" s="158"/>
      <c r="D61" s="159">
        <v>45262</v>
      </c>
      <c r="E61" s="158" t="s">
        <v>768</v>
      </c>
      <c r="F61" s="160">
        <v>2023590238</v>
      </c>
      <c r="G61" s="158" t="s">
        <v>1180</v>
      </c>
      <c r="H61" s="158">
        <v>800153993</v>
      </c>
      <c r="I61" s="158" t="s">
        <v>1972</v>
      </c>
      <c r="J61" s="158" t="s">
        <v>771</v>
      </c>
      <c r="K61" s="161">
        <v>2023000006</v>
      </c>
      <c r="L61" s="162">
        <v>62054</v>
      </c>
    </row>
    <row r="62" spans="1:12" ht="24" customHeight="1" x14ac:dyDescent="0.25">
      <c r="A62" s="282"/>
      <c r="B62" s="189" t="s">
        <v>739</v>
      </c>
      <c r="C62" s="163"/>
      <c r="D62" s="164">
        <v>45262</v>
      </c>
      <c r="E62" s="163" t="s">
        <v>768</v>
      </c>
      <c r="F62" s="165">
        <v>2023590239</v>
      </c>
      <c r="G62" s="163" t="s">
        <v>1180</v>
      </c>
      <c r="H62" s="163">
        <v>800153993</v>
      </c>
      <c r="I62" s="163" t="s">
        <v>1973</v>
      </c>
      <c r="J62" s="163" t="s">
        <v>771</v>
      </c>
      <c r="K62" s="166">
        <v>2023000006</v>
      </c>
      <c r="L62" s="167">
        <v>62054</v>
      </c>
    </row>
    <row r="63" spans="1:12" x14ac:dyDescent="0.25">
      <c r="A63" s="249"/>
      <c r="B63" s="188" t="s">
        <v>739</v>
      </c>
      <c r="C63" s="158"/>
      <c r="D63" s="159">
        <v>45262</v>
      </c>
      <c r="E63" s="158" t="s">
        <v>768</v>
      </c>
      <c r="F63" s="160">
        <v>2023590240</v>
      </c>
      <c r="G63" s="158" t="s">
        <v>1180</v>
      </c>
      <c r="H63" s="158">
        <v>800153993</v>
      </c>
      <c r="I63" s="158" t="s">
        <v>1974</v>
      </c>
      <c r="J63" s="158" t="s">
        <v>771</v>
      </c>
      <c r="K63" s="161">
        <v>2023000006</v>
      </c>
      <c r="L63" s="162">
        <v>62054</v>
      </c>
    </row>
    <row r="64" spans="1:12" ht="15.75" thickBot="1" x14ac:dyDescent="0.3">
      <c r="A64" s="283"/>
      <c r="B64" s="189" t="s">
        <v>739</v>
      </c>
      <c r="C64" s="163"/>
      <c r="D64" s="164">
        <v>45262</v>
      </c>
      <c r="E64" s="163" t="s">
        <v>768</v>
      </c>
      <c r="F64" s="165">
        <v>2023590241</v>
      </c>
      <c r="G64" s="163" t="s">
        <v>1180</v>
      </c>
      <c r="H64" s="163">
        <v>800153993</v>
      </c>
      <c r="I64" s="163" t="s">
        <v>1975</v>
      </c>
      <c r="J64" s="163" t="s">
        <v>771</v>
      </c>
      <c r="K64" s="166">
        <v>2023000006</v>
      </c>
      <c r="L64" s="167">
        <v>62054</v>
      </c>
    </row>
    <row r="65" spans="1:12" x14ac:dyDescent="0.25">
      <c r="A65" s="296"/>
      <c r="B65" s="639" t="s">
        <v>1521</v>
      </c>
      <c r="C65" s="598"/>
      <c r="D65" s="598"/>
      <c r="E65" s="598"/>
      <c r="F65" s="598"/>
      <c r="G65" s="598"/>
      <c r="H65" s="598"/>
      <c r="I65" s="598"/>
      <c r="J65" s="598"/>
      <c r="K65" s="598"/>
      <c r="L65" s="571">
        <f>SUM(L47:L64)</f>
        <v>1116972</v>
      </c>
    </row>
    <row r="66" spans="1:12" x14ac:dyDescent="0.25">
      <c r="A66" s="296"/>
      <c r="B66" s="639"/>
      <c r="C66" s="598"/>
      <c r="D66" s="598"/>
      <c r="E66" s="598"/>
      <c r="F66" s="598"/>
      <c r="G66" s="598"/>
      <c r="H66" s="598"/>
      <c r="I66" s="598"/>
      <c r="J66" s="598"/>
      <c r="K66" s="598"/>
      <c r="L66" s="572"/>
    </row>
    <row r="67" spans="1:12" x14ac:dyDescent="0.25">
      <c r="A67" s="213"/>
      <c r="B67" s="174" t="s">
        <v>758</v>
      </c>
      <c r="C67" s="174" t="s">
        <v>759</v>
      </c>
      <c r="D67" s="174" t="s">
        <v>760</v>
      </c>
      <c r="E67" s="174" t="s">
        <v>761</v>
      </c>
      <c r="F67" s="174" t="s">
        <v>762</v>
      </c>
      <c r="G67" s="174" t="s">
        <v>763</v>
      </c>
      <c r="H67" s="174" t="s">
        <v>764</v>
      </c>
      <c r="I67" s="174" t="s">
        <v>46</v>
      </c>
      <c r="J67" s="174" t="s">
        <v>765</v>
      </c>
      <c r="K67" s="174" t="s">
        <v>762</v>
      </c>
      <c r="L67" s="174" t="s">
        <v>766</v>
      </c>
    </row>
    <row r="68" spans="1:12" x14ac:dyDescent="0.25">
      <c r="A68" s="213"/>
      <c r="B68" s="158" t="s">
        <v>668</v>
      </c>
      <c r="C68" s="158"/>
      <c r="D68" s="159">
        <v>45220</v>
      </c>
      <c r="E68" s="158" t="s">
        <v>1200</v>
      </c>
      <c r="F68" s="160">
        <v>2023000614</v>
      </c>
      <c r="G68" s="158" t="s">
        <v>900</v>
      </c>
      <c r="H68" s="158">
        <v>814003050</v>
      </c>
      <c r="I68" s="158" t="s">
        <v>1977</v>
      </c>
      <c r="J68" s="158" t="s">
        <v>771</v>
      </c>
      <c r="K68" s="161">
        <v>2023002013</v>
      </c>
      <c r="L68" s="162">
        <v>3731768</v>
      </c>
    </row>
    <row r="69" spans="1:12" x14ac:dyDescent="0.25">
      <c r="A69" s="629"/>
      <c r="B69" s="163" t="s">
        <v>668</v>
      </c>
      <c r="C69" s="163"/>
      <c r="D69" s="164">
        <v>45237</v>
      </c>
      <c r="E69" s="163" t="s">
        <v>1200</v>
      </c>
      <c r="F69" s="165">
        <v>2023000648</v>
      </c>
      <c r="G69" s="163" t="s">
        <v>900</v>
      </c>
      <c r="H69" s="163">
        <v>814003050</v>
      </c>
      <c r="I69" s="163" t="s">
        <v>1978</v>
      </c>
      <c r="J69" s="163" t="s">
        <v>771</v>
      </c>
      <c r="K69" s="166">
        <v>2023002013</v>
      </c>
      <c r="L69" s="167">
        <v>3997932</v>
      </c>
    </row>
    <row r="70" spans="1:12" x14ac:dyDescent="0.25">
      <c r="A70" s="629"/>
      <c r="B70" s="158" t="s">
        <v>668</v>
      </c>
      <c r="C70" s="158"/>
      <c r="D70" s="159">
        <v>45249</v>
      </c>
      <c r="E70" s="158" t="s">
        <v>1200</v>
      </c>
      <c r="F70" s="160">
        <v>2023000665</v>
      </c>
      <c r="G70" s="158" t="s">
        <v>900</v>
      </c>
      <c r="H70" s="158">
        <v>814003050</v>
      </c>
      <c r="I70" s="158" t="s">
        <v>1979</v>
      </c>
      <c r="J70" s="158" t="s">
        <v>771</v>
      </c>
      <c r="K70" s="161">
        <v>2023002013</v>
      </c>
      <c r="L70" s="162">
        <v>3916874</v>
      </c>
    </row>
    <row r="71" spans="1:12" x14ac:dyDescent="0.25">
      <c r="A71" s="629"/>
      <c r="B71" s="163" t="s">
        <v>668</v>
      </c>
      <c r="C71" s="163"/>
      <c r="D71" s="164">
        <v>45264</v>
      </c>
      <c r="E71" s="163" t="s">
        <v>1200</v>
      </c>
      <c r="F71" s="165">
        <v>2023000691</v>
      </c>
      <c r="G71" s="163" t="s">
        <v>900</v>
      </c>
      <c r="H71" s="163">
        <v>814003050</v>
      </c>
      <c r="I71" s="163" t="s">
        <v>1980</v>
      </c>
      <c r="J71" s="163" t="s">
        <v>771</v>
      </c>
      <c r="K71" s="166">
        <v>2023001021</v>
      </c>
      <c r="L71" s="167">
        <v>1927073</v>
      </c>
    </row>
    <row r="72" spans="1:12" ht="15" customHeight="1" x14ac:dyDescent="0.25">
      <c r="A72" s="629"/>
      <c r="B72" s="158" t="s">
        <v>668</v>
      </c>
      <c r="C72" s="158"/>
      <c r="D72" s="159">
        <v>45264</v>
      </c>
      <c r="E72" s="158" t="s">
        <v>1200</v>
      </c>
      <c r="F72" s="160">
        <v>2023000691</v>
      </c>
      <c r="G72" s="158" t="s">
        <v>900</v>
      </c>
      <c r="H72" s="158">
        <v>814003050</v>
      </c>
      <c r="I72" s="158" t="s">
        <v>1980</v>
      </c>
      <c r="J72" s="158" t="s">
        <v>771</v>
      </c>
      <c r="K72" s="161">
        <v>2023002013</v>
      </c>
      <c r="L72" s="162">
        <v>1346017</v>
      </c>
    </row>
    <row r="73" spans="1:12" x14ac:dyDescent="0.25">
      <c r="A73" s="629"/>
      <c r="B73" s="163" t="s">
        <v>668</v>
      </c>
      <c r="C73" s="163"/>
      <c r="D73" s="164">
        <v>45291</v>
      </c>
      <c r="E73" s="163" t="s">
        <v>1200</v>
      </c>
      <c r="F73" s="165">
        <v>2023000740</v>
      </c>
      <c r="G73" s="163" t="s">
        <v>900</v>
      </c>
      <c r="H73" s="163">
        <v>814003050</v>
      </c>
      <c r="I73" s="163" t="s">
        <v>1981</v>
      </c>
      <c r="J73" s="163" t="s">
        <v>771</v>
      </c>
      <c r="K73" s="166">
        <v>2023002013</v>
      </c>
      <c r="L73" s="167">
        <v>1224201</v>
      </c>
    </row>
    <row r="74" spans="1:12" x14ac:dyDescent="0.25">
      <c r="A74" s="629"/>
      <c r="B74" s="589" t="s">
        <v>1527</v>
      </c>
      <c r="C74" s="589"/>
      <c r="D74" s="589"/>
      <c r="E74" s="589"/>
      <c r="F74" s="589"/>
      <c r="G74" s="589"/>
      <c r="H74" s="589"/>
      <c r="I74" s="589"/>
      <c r="J74" s="589"/>
      <c r="K74" s="589"/>
      <c r="L74" s="607">
        <f>SUM(L68:L73)</f>
        <v>16143865</v>
      </c>
    </row>
    <row r="75" spans="1:12" ht="15.75" customHeight="1" x14ac:dyDescent="0.25">
      <c r="A75" s="629"/>
      <c r="B75" s="598"/>
      <c r="C75" s="598"/>
      <c r="D75" s="598"/>
      <c r="E75" s="598"/>
      <c r="F75" s="598"/>
      <c r="G75" s="598"/>
      <c r="H75" s="598"/>
      <c r="I75" s="598"/>
      <c r="J75" s="598"/>
      <c r="K75" s="598"/>
      <c r="L75" s="608"/>
    </row>
    <row r="76" spans="1:12" x14ac:dyDescent="0.25">
      <c r="A76" s="629"/>
      <c r="B76" s="36" t="s">
        <v>758</v>
      </c>
      <c r="C76" s="36" t="s">
        <v>759</v>
      </c>
      <c r="D76" s="36" t="s">
        <v>760</v>
      </c>
      <c r="E76" s="36" t="s">
        <v>761</v>
      </c>
      <c r="F76" s="36" t="s">
        <v>762</v>
      </c>
      <c r="G76" s="36" t="s">
        <v>763</v>
      </c>
      <c r="H76" s="36" t="s">
        <v>764</v>
      </c>
      <c r="I76" s="36" t="s">
        <v>46</v>
      </c>
      <c r="J76" s="36" t="s">
        <v>765</v>
      </c>
      <c r="K76" s="30"/>
      <c r="L76" s="104"/>
    </row>
    <row r="77" spans="1:12" x14ac:dyDescent="0.25">
      <c r="A77" s="629"/>
      <c r="B77" s="36" t="s">
        <v>758</v>
      </c>
      <c r="C77" s="36" t="s">
        <v>759</v>
      </c>
      <c r="D77" s="36" t="s">
        <v>760</v>
      </c>
      <c r="E77" s="36" t="s">
        <v>761</v>
      </c>
      <c r="F77" s="36" t="s">
        <v>762</v>
      </c>
      <c r="G77" s="36" t="s">
        <v>763</v>
      </c>
      <c r="H77" s="36" t="s">
        <v>764</v>
      </c>
      <c r="I77" s="36" t="s">
        <v>46</v>
      </c>
      <c r="J77" s="36" t="s">
        <v>765</v>
      </c>
      <c r="K77" s="36" t="s">
        <v>762</v>
      </c>
      <c r="L77" s="36" t="s">
        <v>766</v>
      </c>
    </row>
    <row r="78" spans="1:12" x14ac:dyDescent="0.25">
      <c r="A78" s="629"/>
      <c r="B78" s="158" t="s">
        <v>669</v>
      </c>
      <c r="C78" s="158"/>
      <c r="D78" s="159">
        <v>45201</v>
      </c>
      <c r="E78" s="158" t="s">
        <v>1206</v>
      </c>
      <c r="F78" s="160">
        <v>2023000267</v>
      </c>
      <c r="G78" s="158" t="s">
        <v>900</v>
      </c>
      <c r="H78" s="158">
        <v>814003050</v>
      </c>
      <c r="I78" s="158" t="s">
        <v>1982</v>
      </c>
      <c r="J78" s="158" t="s">
        <v>771</v>
      </c>
      <c r="K78" s="161">
        <v>2023001021</v>
      </c>
      <c r="L78" s="162">
        <v>454390</v>
      </c>
    </row>
    <row r="79" spans="1:12" x14ac:dyDescent="0.25">
      <c r="A79" s="629"/>
      <c r="B79" s="163" t="s">
        <v>669</v>
      </c>
      <c r="C79" s="163"/>
      <c r="D79" s="164">
        <v>45218</v>
      </c>
      <c r="E79" s="163" t="s">
        <v>1206</v>
      </c>
      <c r="F79" s="165">
        <v>2023000282</v>
      </c>
      <c r="G79" s="163" t="s">
        <v>900</v>
      </c>
      <c r="H79" s="163">
        <v>814003050</v>
      </c>
      <c r="I79" s="163" t="s">
        <v>1983</v>
      </c>
      <c r="J79" s="163" t="s">
        <v>771</v>
      </c>
      <c r="K79" s="166">
        <v>2023001021</v>
      </c>
      <c r="L79" s="167">
        <v>650409</v>
      </c>
    </row>
    <row r="80" spans="1:12" x14ac:dyDescent="0.25">
      <c r="A80" s="629"/>
      <c r="B80" s="158" t="s">
        <v>669</v>
      </c>
      <c r="C80" s="158"/>
      <c r="D80" s="159">
        <v>45228</v>
      </c>
      <c r="E80" s="158" t="s">
        <v>1206</v>
      </c>
      <c r="F80" s="160">
        <v>2023000297</v>
      </c>
      <c r="G80" s="158" t="s">
        <v>900</v>
      </c>
      <c r="H80" s="158">
        <v>814003050</v>
      </c>
      <c r="I80" s="158" t="s">
        <v>1984</v>
      </c>
      <c r="J80" s="158" t="s">
        <v>771</v>
      </c>
      <c r="K80" s="161">
        <v>2023001021</v>
      </c>
      <c r="L80" s="162">
        <v>670284</v>
      </c>
    </row>
    <row r="81" spans="1:12" x14ac:dyDescent="0.25">
      <c r="A81" s="629"/>
      <c r="B81" s="163" t="s">
        <v>669</v>
      </c>
      <c r="C81" s="163"/>
      <c r="D81" s="164">
        <v>45243</v>
      </c>
      <c r="E81" s="163" t="s">
        <v>1206</v>
      </c>
      <c r="F81" s="165">
        <v>2023000305</v>
      </c>
      <c r="G81" s="163" t="s">
        <v>900</v>
      </c>
      <c r="H81" s="163">
        <v>814003050</v>
      </c>
      <c r="I81" s="163" t="s">
        <v>1985</v>
      </c>
      <c r="J81" s="163" t="s">
        <v>771</v>
      </c>
      <c r="K81" s="166">
        <v>2023001021</v>
      </c>
      <c r="L81" s="167">
        <v>841752</v>
      </c>
    </row>
    <row r="82" spans="1:12" x14ac:dyDescent="0.25">
      <c r="A82" s="629"/>
      <c r="B82" s="158" t="s">
        <v>669</v>
      </c>
      <c r="C82" s="158"/>
      <c r="D82" s="159">
        <v>45254</v>
      </c>
      <c r="E82" s="158" t="s">
        <v>1206</v>
      </c>
      <c r="F82" s="160">
        <v>2023000320</v>
      </c>
      <c r="G82" s="158" t="s">
        <v>900</v>
      </c>
      <c r="H82" s="158">
        <v>814003050</v>
      </c>
      <c r="I82" s="158" t="s">
        <v>1986</v>
      </c>
      <c r="J82" s="158" t="s">
        <v>771</v>
      </c>
      <c r="K82" s="161">
        <v>2023001021</v>
      </c>
      <c r="L82" s="162">
        <v>545563</v>
      </c>
    </row>
    <row r="83" spans="1:12" x14ac:dyDescent="0.25">
      <c r="A83" s="629"/>
      <c r="B83" s="163" t="s">
        <v>669</v>
      </c>
      <c r="C83" s="163"/>
      <c r="D83" s="164">
        <v>45254</v>
      </c>
      <c r="E83" s="163" t="s">
        <v>1206</v>
      </c>
      <c r="F83" s="165">
        <v>2023000321</v>
      </c>
      <c r="G83" s="163" t="s">
        <v>900</v>
      </c>
      <c r="H83" s="163">
        <v>814003050</v>
      </c>
      <c r="I83" s="163" t="s">
        <v>1987</v>
      </c>
      <c r="J83" s="163" t="s">
        <v>771</v>
      </c>
      <c r="K83" s="166">
        <v>2023001021</v>
      </c>
      <c r="L83" s="167">
        <v>246000</v>
      </c>
    </row>
    <row r="84" spans="1:12" x14ac:dyDescent="0.25">
      <c r="A84" s="629"/>
      <c r="B84" s="158" t="s">
        <v>669</v>
      </c>
      <c r="C84" s="158"/>
      <c r="D84" s="159">
        <v>45270</v>
      </c>
      <c r="E84" s="158" t="s">
        <v>1206</v>
      </c>
      <c r="F84" s="160">
        <v>2023000329</v>
      </c>
      <c r="G84" s="158" t="s">
        <v>900</v>
      </c>
      <c r="H84" s="158">
        <v>814003050</v>
      </c>
      <c r="I84" s="158" t="s">
        <v>1988</v>
      </c>
      <c r="J84" s="158" t="s">
        <v>771</v>
      </c>
      <c r="K84" s="161">
        <v>2023002013</v>
      </c>
      <c r="L84" s="162">
        <v>537191</v>
      </c>
    </row>
    <row r="85" spans="1:12" x14ac:dyDescent="0.25">
      <c r="A85" s="629"/>
      <c r="B85" s="163" t="s">
        <v>669</v>
      </c>
      <c r="C85" s="163"/>
      <c r="D85" s="164">
        <v>45270</v>
      </c>
      <c r="E85" s="163" t="s">
        <v>1206</v>
      </c>
      <c r="F85" s="165">
        <v>2023000329</v>
      </c>
      <c r="G85" s="163" t="s">
        <v>900</v>
      </c>
      <c r="H85" s="163">
        <v>814003050</v>
      </c>
      <c r="I85" s="163" t="s">
        <v>1988</v>
      </c>
      <c r="J85" s="163" t="s">
        <v>771</v>
      </c>
      <c r="K85" s="166">
        <v>2023001021</v>
      </c>
      <c r="L85" s="167">
        <v>155306</v>
      </c>
    </row>
    <row r="86" spans="1:12" x14ac:dyDescent="0.25">
      <c r="A86" s="629"/>
      <c r="B86" s="158" t="s">
        <v>669</v>
      </c>
      <c r="C86" s="158"/>
      <c r="D86" s="159">
        <v>45285</v>
      </c>
      <c r="E86" s="158" t="s">
        <v>1206</v>
      </c>
      <c r="F86" s="160">
        <v>2023000345</v>
      </c>
      <c r="G86" s="158" t="s">
        <v>900</v>
      </c>
      <c r="H86" s="158">
        <v>814003050</v>
      </c>
      <c r="I86" s="158" t="s">
        <v>1989</v>
      </c>
      <c r="J86" s="158" t="s">
        <v>771</v>
      </c>
      <c r="K86" s="161">
        <v>2023002013</v>
      </c>
      <c r="L86" s="162">
        <v>689379</v>
      </c>
    </row>
    <row r="87" spans="1:12" x14ac:dyDescent="0.25">
      <c r="A87" s="629"/>
      <c r="B87" s="163" t="s">
        <v>669</v>
      </c>
      <c r="C87" s="163"/>
      <c r="D87" s="164">
        <v>45278</v>
      </c>
      <c r="E87" s="163" t="s">
        <v>1200</v>
      </c>
      <c r="F87" s="165">
        <v>2023000711</v>
      </c>
      <c r="G87" s="163" t="s">
        <v>900</v>
      </c>
      <c r="H87" s="163">
        <v>814003050</v>
      </c>
      <c r="I87" s="163" t="s">
        <v>1990</v>
      </c>
      <c r="J87" s="163" t="s">
        <v>771</v>
      </c>
      <c r="K87" s="166">
        <v>2023002013</v>
      </c>
      <c r="L87" s="167">
        <v>3098894</v>
      </c>
    </row>
    <row r="88" spans="1:12" x14ac:dyDescent="0.25">
      <c r="A88" s="629"/>
      <c r="B88" s="158" t="s">
        <v>669</v>
      </c>
      <c r="C88" s="158"/>
      <c r="D88" s="159">
        <v>45291</v>
      </c>
      <c r="E88" s="158" t="s">
        <v>1200</v>
      </c>
      <c r="F88" s="160">
        <v>2023000740</v>
      </c>
      <c r="G88" s="158" t="s">
        <v>900</v>
      </c>
      <c r="H88" s="158">
        <v>814003050</v>
      </c>
      <c r="I88" s="158" t="s">
        <v>1981</v>
      </c>
      <c r="J88" s="158" t="s">
        <v>771</v>
      </c>
      <c r="K88" s="161">
        <v>2023002013</v>
      </c>
      <c r="L88" s="162">
        <v>902002</v>
      </c>
    </row>
    <row r="89" spans="1:12" ht="17.25" customHeight="1" x14ac:dyDescent="0.25">
      <c r="A89" s="629"/>
      <c r="B89" s="512"/>
      <c r="C89" s="512"/>
      <c r="D89" s="512"/>
      <c r="E89" s="512"/>
      <c r="F89" s="512"/>
      <c r="G89" s="512"/>
      <c r="H89" s="512"/>
      <c r="I89" s="512"/>
      <c r="J89" s="512"/>
      <c r="K89" s="512"/>
      <c r="L89" s="607">
        <f>SUM(L78:L88)</f>
        <v>8791170</v>
      </c>
    </row>
    <row r="90" spans="1:12" ht="9.75" customHeight="1" x14ac:dyDescent="0.25">
      <c r="A90" s="629"/>
      <c r="B90" s="512"/>
      <c r="C90" s="512"/>
      <c r="D90" s="512"/>
      <c r="E90" s="512"/>
      <c r="F90" s="512"/>
      <c r="G90" s="512"/>
      <c r="H90" s="512"/>
      <c r="I90" s="512"/>
      <c r="J90" s="512"/>
      <c r="K90" s="512"/>
      <c r="L90" s="608"/>
    </row>
    <row r="91" spans="1:12" x14ac:dyDescent="0.25">
      <c r="A91" s="629"/>
      <c r="B91" s="516"/>
      <c r="C91" s="516"/>
      <c r="D91" s="516"/>
      <c r="E91" s="516"/>
      <c r="F91" s="516"/>
      <c r="G91" s="516"/>
      <c r="H91" s="516"/>
      <c r="I91" s="516"/>
      <c r="J91" s="516"/>
      <c r="K91" s="30" t="s">
        <v>1305</v>
      </c>
      <c r="L91" s="205">
        <f>+L74+L89</f>
        <v>24935035</v>
      </c>
    </row>
    <row r="92" spans="1:12" ht="24" customHeight="1" x14ac:dyDescent="0.25">
      <c r="A92" s="617"/>
      <c r="B92" s="311" t="s">
        <v>2042</v>
      </c>
      <c r="C92" s="293"/>
      <c r="D92" s="71"/>
      <c r="E92" s="71"/>
      <c r="F92" s="71"/>
      <c r="G92" s="71"/>
      <c r="H92" s="71"/>
      <c r="I92" s="71"/>
      <c r="J92" s="303"/>
      <c r="K92" s="30"/>
      <c r="L92" s="104"/>
    </row>
    <row r="93" spans="1:12" ht="56.25" customHeight="1" x14ac:dyDescent="0.25">
      <c r="A93" s="629"/>
      <c r="B93" s="199" t="s">
        <v>758</v>
      </c>
      <c r="C93" s="199" t="s">
        <v>759</v>
      </c>
      <c r="D93" s="199" t="s">
        <v>760</v>
      </c>
      <c r="E93" s="199" t="s">
        <v>761</v>
      </c>
      <c r="F93" s="199" t="s">
        <v>762</v>
      </c>
      <c r="G93" s="199" t="s">
        <v>763</v>
      </c>
      <c r="H93" s="199" t="s">
        <v>764</v>
      </c>
      <c r="I93" s="199" t="s">
        <v>46</v>
      </c>
      <c r="J93" s="199" t="s">
        <v>765</v>
      </c>
      <c r="K93" s="199" t="s">
        <v>762</v>
      </c>
      <c r="L93" s="199" t="s">
        <v>766</v>
      </c>
    </row>
    <row r="94" spans="1:12" ht="45" customHeight="1" x14ac:dyDescent="0.25">
      <c r="A94" s="629"/>
      <c r="B94" s="148" t="s">
        <v>444</v>
      </c>
      <c r="C94" s="148"/>
      <c r="D94" s="149">
        <v>45227</v>
      </c>
      <c r="E94" s="148" t="s">
        <v>768</v>
      </c>
      <c r="F94" s="150">
        <v>2023101404</v>
      </c>
      <c r="G94" s="148" t="s">
        <v>1834</v>
      </c>
      <c r="H94" s="148">
        <v>1007254071</v>
      </c>
      <c r="I94" s="148" t="s">
        <v>1991</v>
      </c>
      <c r="J94" s="148" t="s">
        <v>771</v>
      </c>
      <c r="K94" s="151">
        <v>2023001134</v>
      </c>
      <c r="L94" s="152">
        <v>1300000</v>
      </c>
    </row>
    <row r="95" spans="1:12" ht="44.25" customHeight="1" x14ac:dyDescent="0.25">
      <c r="A95" s="629"/>
      <c r="B95" s="153" t="s">
        <v>444</v>
      </c>
      <c r="C95" s="153"/>
      <c r="D95" s="154">
        <v>45204</v>
      </c>
      <c r="E95" s="153" t="s">
        <v>768</v>
      </c>
      <c r="F95" s="155">
        <v>2023101524</v>
      </c>
      <c r="G95" s="153" t="s">
        <v>949</v>
      </c>
      <c r="H95" s="153">
        <v>1087673650</v>
      </c>
      <c r="I95" s="153" t="s">
        <v>1992</v>
      </c>
      <c r="J95" s="153" t="s">
        <v>771</v>
      </c>
      <c r="K95" s="156">
        <v>2023000690</v>
      </c>
      <c r="L95" s="157">
        <v>2500000</v>
      </c>
    </row>
    <row r="96" spans="1:12" ht="42.75" customHeight="1" x14ac:dyDescent="0.25">
      <c r="A96" s="213"/>
      <c r="B96" s="148" t="s">
        <v>444</v>
      </c>
      <c r="C96" s="148"/>
      <c r="D96" s="149">
        <v>45225</v>
      </c>
      <c r="E96" s="148" t="s">
        <v>768</v>
      </c>
      <c r="F96" s="150">
        <v>2023101851</v>
      </c>
      <c r="G96" s="148" t="s">
        <v>1834</v>
      </c>
      <c r="H96" s="148">
        <v>1007254071</v>
      </c>
      <c r="I96" s="148" t="s">
        <v>1993</v>
      </c>
      <c r="J96" s="148" t="s">
        <v>771</v>
      </c>
      <c r="K96" s="151">
        <v>2023001913</v>
      </c>
      <c r="L96" s="152">
        <v>1300000</v>
      </c>
    </row>
    <row r="97" spans="1:12" ht="28.5" customHeight="1" x14ac:dyDescent="0.25">
      <c r="A97" s="635"/>
      <c r="B97" s="153" t="s">
        <v>444</v>
      </c>
      <c r="C97" s="153"/>
      <c r="D97" s="154">
        <v>45225</v>
      </c>
      <c r="E97" s="153" t="s">
        <v>768</v>
      </c>
      <c r="F97" s="155">
        <v>2023101852</v>
      </c>
      <c r="G97" s="153" t="s">
        <v>1535</v>
      </c>
      <c r="H97" s="153">
        <v>1085332996</v>
      </c>
      <c r="I97" s="153" t="s">
        <v>1994</v>
      </c>
      <c r="J97" s="153" t="s">
        <v>771</v>
      </c>
      <c r="K97" s="156">
        <v>2023001316</v>
      </c>
      <c r="L97" s="157">
        <v>1950000</v>
      </c>
    </row>
    <row r="98" spans="1:12" ht="54" customHeight="1" x14ac:dyDescent="0.25">
      <c r="A98" s="635"/>
      <c r="B98" s="148" t="s">
        <v>444</v>
      </c>
      <c r="C98" s="148"/>
      <c r="D98" s="149">
        <v>45225</v>
      </c>
      <c r="E98" s="148" t="s">
        <v>768</v>
      </c>
      <c r="F98" s="150">
        <v>2023101853</v>
      </c>
      <c r="G98" s="148" t="s">
        <v>1702</v>
      </c>
      <c r="H98" s="148">
        <v>5206610</v>
      </c>
      <c r="I98" s="148" t="s">
        <v>1995</v>
      </c>
      <c r="J98" s="148" t="s">
        <v>771</v>
      </c>
      <c r="K98" s="151">
        <v>2023001203</v>
      </c>
      <c r="L98" s="152">
        <v>1300000</v>
      </c>
    </row>
    <row r="99" spans="1:12" ht="56.25" customHeight="1" x14ac:dyDescent="0.25">
      <c r="A99" s="635"/>
      <c r="B99" s="153" t="s">
        <v>444</v>
      </c>
      <c r="C99" s="153"/>
      <c r="D99" s="154">
        <v>45225</v>
      </c>
      <c r="E99" s="153" t="s">
        <v>768</v>
      </c>
      <c r="F99" s="155">
        <v>2023101855</v>
      </c>
      <c r="G99" s="153" t="s">
        <v>1851</v>
      </c>
      <c r="H99" s="153">
        <v>87070246</v>
      </c>
      <c r="I99" s="153" t="s">
        <v>1996</v>
      </c>
      <c r="J99" s="153" t="s">
        <v>771</v>
      </c>
      <c r="K99" s="156">
        <v>2023001206</v>
      </c>
      <c r="L99" s="157">
        <v>1950000</v>
      </c>
    </row>
    <row r="100" spans="1:12" ht="42" customHeight="1" x14ac:dyDescent="0.25">
      <c r="A100" s="635"/>
      <c r="B100" s="148" t="s">
        <v>444</v>
      </c>
      <c r="C100" s="148"/>
      <c r="D100" s="149">
        <v>45225</v>
      </c>
      <c r="E100" s="148" t="s">
        <v>768</v>
      </c>
      <c r="F100" s="150">
        <v>2023101856</v>
      </c>
      <c r="G100" s="148" t="s">
        <v>1851</v>
      </c>
      <c r="H100" s="148">
        <v>87070246</v>
      </c>
      <c r="I100" s="148" t="s">
        <v>1997</v>
      </c>
      <c r="J100" s="148" t="s">
        <v>771</v>
      </c>
      <c r="K100" s="151">
        <v>2023001206</v>
      </c>
      <c r="L100" s="152">
        <v>1950000</v>
      </c>
    </row>
    <row r="101" spans="1:12" ht="36.75" customHeight="1" x14ac:dyDescent="0.25">
      <c r="A101" s="304"/>
      <c r="B101" s="153" t="s">
        <v>444</v>
      </c>
      <c r="C101" s="153"/>
      <c r="D101" s="154">
        <v>45226</v>
      </c>
      <c r="E101" s="153" t="s">
        <v>768</v>
      </c>
      <c r="F101" s="155">
        <v>2023101878</v>
      </c>
      <c r="G101" s="153" t="s">
        <v>1552</v>
      </c>
      <c r="H101" s="153">
        <v>98384148</v>
      </c>
      <c r="I101" s="153" t="s">
        <v>1998</v>
      </c>
      <c r="J101" s="153" t="s">
        <v>771</v>
      </c>
      <c r="K101" s="156">
        <v>2023002255</v>
      </c>
      <c r="L101" s="157">
        <v>1000000</v>
      </c>
    </row>
    <row r="102" spans="1:12" ht="37.5" customHeight="1" x14ac:dyDescent="0.25">
      <c r="A102" s="629"/>
      <c r="B102" s="148" t="s">
        <v>444</v>
      </c>
      <c r="C102" s="148"/>
      <c r="D102" s="149">
        <v>45234</v>
      </c>
      <c r="E102" s="148" t="s">
        <v>768</v>
      </c>
      <c r="F102" s="150">
        <v>2023101942</v>
      </c>
      <c r="G102" s="148" t="s">
        <v>949</v>
      </c>
      <c r="H102" s="148">
        <v>1087673650</v>
      </c>
      <c r="I102" s="148" t="s">
        <v>1999</v>
      </c>
      <c r="J102" s="148" t="s">
        <v>771</v>
      </c>
      <c r="K102" s="151">
        <v>2023000690</v>
      </c>
      <c r="L102" s="152">
        <v>2500000</v>
      </c>
    </row>
    <row r="103" spans="1:12" ht="26.25" customHeight="1" x14ac:dyDescent="0.25">
      <c r="A103" s="629"/>
      <c r="B103" s="153" t="s">
        <v>444</v>
      </c>
      <c r="C103" s="153"/>
      <c r="D103" s="154">
        <v>45253</v>
      </c>
      <c r="E103" s="153" t="s">
        <v>768</v>
      </c>
      <c r="F103" s="155">
        <v>2023102284</v>
      </c>
      <c r="G103" s="153" t="s">
        <v>2000</v>
      </c>
      <c r="H103" s="153">
        <v>1085347572</v>
      </c>
      <c r="I103" s="153" t="s">
        <v>2001</v>
      </c>
      <c r="J103" s="153" t="s">
        <v>771</v>
      </c>
      <c r="K103" s="156">
        <v>2023002449</v>
      </c>
      <c r="L103" s="157">
        <v>1064000</v>
      </c>
    </row>
    <row r="104" spans="1:12" ht="35.25" customHeight="1" x14ac:dyDescent="0.25">
      <c r="A104" s="629"/>
      <c r="B104" s="148" t="s">
        <v>444</v>
      </c>
      <c r="C104" s="148"/>
      <c r="D104" s="149">
        <v>45256</v>
      </c>
      <c r="E104" s="148" t="s">
        <v>768</v>
      </c>
      <c r="F104" s="150">
        <v>2023102630</v>
      </c>
      <c r="G104" s="148" t="s">
        <v>1702</v>
      </c>
      <c r="H104" s="148">
        <v>5206610</v>
      </c>
      <c r="I104" s="148" t="s">
        <v>2002</v>
      </c>
      <c r="J104" s="148" t="s">
        <v>771</v>
      </c>
      <c r="K104" s="151">
        <v>2023002217</v>
      </c>
      <c r="L104" s="152">
        <v>1300000</v>
      </c>
    </row>
    <row r="105" spans="1:12" ht="30" customHeight="1" x14ac:dyDescent="0.25">
      <c r="A105" s="629"/>
      <c r="B105" s="153" t="s">
        <v>444</v>
      </c>
      <c r="C105" s="153"/>
      <c r="D105" s="154">
        <v>45256</v>
      </c>
      <c r="E105" s="153" t="s">
        <v>768</v>
      </c>
      <c r="F105" s="155">
        <v>2023102631</v>
      </c>
      <c r="G105" s="153" t="s">
        <v>1834</v>
      </c>
      <c r="H105" s="153">
        <v>1007254071</v>
      </c>
      <c r="I105" s="153" t="s">
        <v>2003</v>
      </c>
      <c r="J105" s="153" t="s">
        <v>771</v>
      </c>
      <c r="K105" s="156">
        <v>2023002211</v>
      </c>
      <c r="L105" s="157">
        <v>1300000</v>
      </c>
    </row>
    <row r="106" spans="1:12" ht="38.25" customHeight="1" x14ac:dyDescent="0.25">
      <c r="A106" s="629"/>
      <c r="B106" s="148" t="s">
        <v>444</v>
      </c>
      <c r="C106" s="148"/>
      <c r="D106" s="149">
        <v>45256</v>
      </c>
      <c r="E106" s="148" t="s">
        <v>768</v>
      </c>
      <c r="F106" s="150">
        <v>2023102635</v>
      </c>
      <c r="G106" s="148" t="s">
        <v>1535</v>
      </c>
      <c r="H106" s="148">
        <v>1085332996</v>
      </c>
      <c r="I106" s="148" t="s">
        <v>2004</v>
      </c>
      <c r="J106" s="148" t="s">
        <v>771</v>
      </c>
      <c r="K106" s="151">
        <v>2023002292</v>
      </c>
      <c r="L106" s="152">
        <v>2000000</v>
      </c>
    </row>
    <row r="107" spans="1:12" ht="37.5" customHeight="1" x14ac:dyDescent="0.25">
      <c r="A107" s="629"/>
      <c r="B107" s="153" t="s">
        <v>444</v>
      </c>
      <c r="C107" s="153"/>
      <c r="D107" s="154">
        <v>45260</v>
      </c>
      <c r="E107" s="153" t="s">
        <v>768</v>
      </c>
      <c r="F107" s="155">
        <v>2023102696</v>
      </c>
      <c r="G107" s="153" t="s">
        <v>949</v>
      </c>
      <c r="H107" s="153">
        <v>1087673650</v>
      </c>
      <c r="I107" s="153" t="s">
        <v>2005</v>
      </c>
      <c r="J107" s="153" t="s">
        <v>771</v>
      </c>
      <c r="K107" s="156">
        <v>2023000690</v>
      </c>
      <c r="L107" s="157">
        <v>2500000</v>
      </c>
    </row>
    <row r="108" spans="1:12" ht="48.75" customHeight="1" x14ac:dyDescent="0.25">
      <c r="A108" s="268"/>
      <c r="B108" s="148" t="s">
        <v>444</v>
      </c>
      <c r="C108" s="148"/>
      <c r="D108" s="149">
        <v>45260</v>
      </c>
      <c r="E108" s="148" t="s">
        <v>768</v>
      </c>
      <c r="F108" s="150">
        <v>2023102699</v>
      </c>
      <c r="G108" s="148" t="s">
        <v>1851</v>
      </c>
      <c r="H108" s="148">
        <v>87070246</v>
      </c>
      <c r="I108" s="148" t="s">
        <v>2006</v>
      </c>
      <c r="J108" s="148" t="s">
        <v>771</v>
      </c>
      <c r="K108" s="151">
        <v>2023002212</v>
      </c>
      <c r="L108" s="152">
        <v>1950000</v>
      </c>
    </row>
    <row r="109" spans="1:12" ht="31.5" customHeight="1" x14ac:dyDescent="0.25">
      <c r="A109" s="268"/>
      <c r="B109" s="153" t="s">
        <v>444</v>
      </c>
      <c r="C109" s="153"/>
      <c r="D109" s="154">
        <v>45282</v>
      </c>
      <c r="E109" s="153" t="s">
        <v>768</v>
      </c>
      <c r="F109" s="155">
        <v>2023102993</v>
      </c>
      <c r="G109" s="153" t="s">
        <v>2007</v>
      </c>
      <c r="H109" s="153">
        <v>1024545215</v>
      </c>
      <c r="I109" s="153" t="s">
        <v>2008</v>
      </c>
      <c r="J109" s="153" t="s">
        <v>771</v>
      </c>
      <c r="K109" s="156">
        <v>2023002977</v>
      </c>
      <c r="L109" s="157">
        <v>600000</v>
      </c>
    </row>
    <row r="110" spans="1:12" ht="33" customHeight="1" x14ac:dyDescent="0.25">
      <c r="A110" s="45"/>
      <c r="B110" s="148" t="s">
        <v>444</v>
      </c>
      <c r="C110" s="148"/>
      <c r="D110" s="149">
        <v>45282</v>
      </c>
      <c r="E110" s="148" t="s">
        <v>768</v>
      </c>
      <c r="F110" s="150">
        <v>2023102994</v>
      </c>
      <c r="G110" s="148" t="s">
        <v>2007</v>
      </c>
      <c r="H110" s="148">
        <v>1024545215</v>
      </c>
      <c r="I110" s="148" t="s">
        <v>2009</v>
      </c>
      <c r="J110" s="148" t="s">
        <v>771</v>
      </c>
      <c r="K110" s="151">
        <v>2023002978</v>
      </c>
      <c r="L110" s="152">
        <v>999776</v>
      </c>
    </row>
    <row r="111" spans="1:12" ht="46.5" customHeight="1" x14ac:dyDescent="0.25">
      <c r="A111" s="298"/>
      <c r="B111" s="153" t="s">
        <v>444</v>
      </c>
      <c r="C111" s="153"/>
      <c r="D111" s="154">
        <v>45286</v>
      </c>
      <c r="E111" s="153" t="s">
        <v>768</v>
      </c>
      <c r="F111" s="155">
        <v>2023103085</v>
      </c>
      <c r="G111" s="153" t="s">
        <v>1535</v>
      </c>
      <c r="H111" s="153">
        <v>1085332996</v>
      </c>
      <c r="I111" s="153" t="s">
        <v>2010</v>
      </c>
      <c r="J111" s="153" t="s">
        <v>771</v>
      </c>
      <c r="K111" s="156">
        <v>2023002292</v>
      </c>
      <c r="L111" s="157">
        <v>2000000</v>
      </c>
    </row>
    <row r="112" spans="1:12" ht="42" customHeight="1" x14ac:dyDescent="0.25">
      <c r="A112" s="45"/>
      <c r="B112" s="148" t="s">
        <v>444</v>
      </c>
      <c r="C112" s="148"/>
      <c r="D112" s="149">
        <v>45286</v>
      </c>
      <c r="E112" s="148" t="s">
        <v>768</v>
      </c>
      <c r="F112" s="150">
        <v>2023103086</v>
      </c>
      <c r="G112" s="148" t="s">
        <v>1017</v>
      </c>
      <c r="H112" s="148">
        <v>1085315713</v>
      </c>
      <c r="I112" s="148" t="s">
        <v>2011</v>
      </c>
      <c r="J112" s="148" t="s">
        <v>771</v>
      </c>
      <c r="K112" s="151">
        <v>2023002216</v>
      </c>
      <c r="L112" s="152">
        <v>2000000</v>
      </c>
    </row>
    <row r="113" spans="1:12" ht="40.5" customHeight="1" x14ac:dyDescent="0.25">
      <c r="A113" s="45"/>
      <c r="B113" s="153" t="s">
        <v>444</v>
      </c>
      <c r="C113" s="153"/>
      <c r="D113" s="154">
        <v>45286</v>
      </c>
      <c r="E113" s="153" t="s">
        <v>768</v>
      </c>
      <c r="F113" s="155">
        <v>2023103087</v>
      </c>
      <c r="G113" s="153" t="s">
        <v>1017</v>
      </c>
      <c r="H113" s="153">
        <v>1085315713</v>
      </c>
      <c r="I113" s="153" t="s">
        <v>2012</v>
      </c>
      <c r="J113" s="153" t="s">
        <v>771</v>
      </c>
      <c r="K113" s="156">
        <v>2023002216</v>
      </c>
      <c r="L113" s="157">
        <v>2000000</v>
      </c>
    </row>
    <row r="114" spans="1:12" ht="59.25" customHeight="1" x14ac:dyDescent="0.25">
      <c r="A114" s="45"/>
      <c r="B114" s="148" t="s">
        <v>444</v>
      </c>
      <c r="C114" s="148"/>
      <c r="D114" s="149">
        <v>45286</v>
      </c>
      <c r="E114" s="148" t="s">
        <v>768</v>
      </c>
      <c r="F114" s="150">
        <v>2023103088</v>
      </c>
      <c r="G114" s="148" t="s">
        <v>1017</v>
      </c>
      <c r="H114" s="148">
        <v>1085315713</v>
      </c>
      <c r="I114" s="148" t="s">
        <v>2013</v>
      </c>
      <c r="J114" s="148" t="s">
        <v>771</v>
      </c>
      <c r="K114" s="151">
        <v>2023001199</v>
      </c>
      <c r="L114" s="152">
        <v>2000000</v>
      </c>
    </row>
    <row r="115" spans="1:12" ht="50.25" customHeight="1" x14ac:dyDescent="0.25">
      <c r="A115" s="300"/>
      <c r="B115" s="153" t="s">
        <v>444</v>
      </c>
      <c r="C115" s="153"/>
      <c r="D115" s="154">
        <v>45286</v>
      </c>
      <c r="E115" s="153" t="s">
        <v>768</v>
      </c>
      <c r="F115" s="155">
        <v>2023103089</v>
      </c>
      <c r="G115" s="153" t="s">
        <v>1017</v>
      </c>
      <c r="H115" s="153">
        <v>1085315713</v>
      </c>
      <c r="I115" s="153" t="s">
        <v>2014</v>
      </c>
      <c r="J115" s="153" t="s">
        <v>771</v>
      </c>
      <c r="K115" s="156">
        <v>2023001199</v>
      </c>
      <c r="L115" s="157">
        <v>2000000</v>
      </c>
    </row>
    <row r="116" spans="1:12" ht="33.75" customHeight="1" x14ac:dyDescent="0.25">
      <c r="A116" s="45"/>
      <c r="B116" s="148" t="s">
        <v>444</v>
      </c>
      <c r="C116" s="148"/>
      <c r="D116" s="149">
        <v>45286</v>
      </c>
      <c r="E116" s="148" t="s">
        <v>768</v>
      </c>
      <c r="F116" s="150">
        <v>2023103092</v>
      </c>
      <c r="G116" s="148" t="s">
        <v>1834</v>
      </c>
      <c r="H116" s="148">
        <v>1007254071</v>
      </c>
      <c r="I116" s="148" t="s">
        <v>2015</v>
      </c>
      <c r="J116" s="148" t="s">
        <v>771</v>
      </c>
      <c r="K116" s="151">
        <v>2023002211</v>
      </c>
      <c r="L116" s="152">
        <v>1300000</v>
      </c>
    </row>
    <row r="117" spans="1:12" ht="45.75" customHeight="1" x14ac:dyDescent="0.25">
      <c r="A117" s="310"/>
      <c r="B117" s="153" t="s">
        <v>444</v>
      </c>
      <c r="C117" s="153"/>
      <c r="D117" s="154">
        <v>45286</v>
      </c>
      <c r="E117" s="153" t="s">
        <v>768</v>
      </c>
      <c r="F117" s="155">
        <v>2023103093</v>
      </c>
      <c r="G117" s="153" t="s">
        <v>1702</v>
      </c>
      <c r="H117" s="153">
        <v>5206610</v>
      </c>
      <c r="I117" s="153" t="s">
        <v>2016</v>
      </c>
      <c r="J117" s="153" t="s">
        <v>771</v>
      </c>
      <c r="K117" s="156">
        <v>2023002217</v>
      </c>
      <c r="L117" s="157">
        <v>1300000</v>
      </c>
    </row>
    <row r="118" spans="1:12" ht="64.5" customHeight="1" thickBot="1" x14ac:dyDescent="0.3">
      <c r="A118" s="45"/>
      <c r="B118" s="148" t="s">
        <v>444</v>
      </c>
      <c r="C118" s="148"/>
      <c r="D118" s="149">
        <v>45286</v>
      </c>
      <c r="E118" s="148" t="s">
        <v>768</v>
      </c>
      <c r="F118" s="150">
        <v>2023103094</v>
      </c>
      <c r="G118" s="148" t="s">
        <v>1851</v>
      </c>
      <c r="H118" s="148">
        <v>87070246</v>
      </c>
      <c r="I118" s="148" t="s">
        <v>2017</v>
      </c>
      <c r="J118" s="148" t="s">
        <v>771</v>
      </c>
      <c r="K118" s="151">
        <v>2023002212</v>
      </c>
      <c r="L118" s="152">
        <v>1950000</v>
      </c>
    </row>
    <row r="119" spans="1:12" ht="45" customHeight="1" x14ac:dyDescent="0.25">
      <c r="A119" s="266"/>
      <c r="B119" s="153" t="s">
        <v>444</v>
      </c>
      <c r="C119" s="153"/>
      <c r="D119" s="154">
        <v>45286</v>
      </c>
      <c r="E119" s="153" t="s">
        <v>768</v>
      </c>
      <c r="F119" s="155">
        <v>2023103095</v>
      </c>
      <c r="G119" s="153" t="s">
        <v>949</v>
      </c>
      <c r="H119" s="153">
        <v>1087673650</v>
      </c>
      <c r="I119" s="153" t="s">
        <v>2018</v>
      </c>
      <c r="J119" s="153" t="s">
        <v>771</v>
      </c>
      <c r="K119" s="156">
        <v>2023000690</v>
      </c>
      <c r="L119" s="157">
        <v>2500000</v>
      </c>
    </row>
    <row r="120" spans="1:12" ht="37.5" customHeight="1" x14ac:dyDescent="0.25">
      <c r="A120" s="45"/>
      <c r="B120" s="148" t="s">
        <v>444</v>
      </c>
      <c r="C120" s="148"/>
      <c r="D120" s="149">
        <v>45286</v>
      </c>
      <c r="E120" s="148" t="s">
        <v>768</v>
      </c>
      <c r="F120" s="150">
        <v>2023103178</v>
      </c>
      <c r="G120" s="148" t="s">
        <v>2019</v>
      </c>
      <c r="H120" s="148">
        <v>1085329535</v>
      </c>
      <c r="I120" s="148" t="s">
        <v>2020</v>
      </c>
      <c r="J120" s="148" t="s">
        <v>771</v>
      </c>
      <c r="K120" s="151">
        <v>2023003068</v>
      </c>
      <c r="L120" s="152">
        <v>858000</v>
      </c>
    </row>
    <row r="121" spans="1:12" ht="35.25" customHeight="1" x14ac:dyDescent="0.25">
      <c r="A121" s="45"/>
      <c r="B121" s="153" t="s">
        <v>444</v>
      </c>
      <c r="C121" s="153"/>
      <c r="D121" s="154">
        <v>45286</v>
      </c>
      <c r="E121" s="153" t="s">
        <v>768</v>
      </c>
      <c r="F121" s="155">
        <v>2023103208</v>
      </c>
      <c r="G121" s="153" t="s">
        <v>2021</v>
      </c>
      <c r="H121" s="153">
        <v>1144164109</v>
      </c>
      <c r="I121" s="153" t="s">
        <v>2022</v>
      </c>
      <c r="J121" s="153" t="s">
        <v>771</v>
      </c>
      <c r="K121" s="156">
        <v>2023003071</v>
      </c>
      <c r="L121" s="157">
        <v>9400000</v>
      </c>
    </row>
    <row r="122" spans="1:12" x14ac:dyDescent="0.25">
      <c r="A122" s="45"/>
      <c r="B122" s="606"/>
      <c r="C122" s="606"/>
      <c r="D122" s="606"/>
      <c r="E122" s="606"/>
      <c r="F122" s="606"/>
      <c r="G122" s="606"/>
      <c r="H122" s="606"/>
      <c r="I122" s="606"/>
      <c r="J122" s="606"/>
      <c r="K122" s="606"/>
      <c r="L122" s="607">
        <f>SUM(L94:L121)</f>
        <v>54771776</v>
      </c>
    </row>
    <row r="123" spans="1:12" x14ac:dyDescent="0.25">
      <c r="A123" s="45"/>
      <c r="B123" s="606"/>
      <c r="C123" s="606"/>
      <c r="D123" s="606"/>
      <c r="E123" s="606"/>
      <c r="F123" s="606"/>
      <c r="G123" s="606"/>
      <c r="H123" s="606"/>
      <c r="I123" s="606"/>
      <c r="J123" s="606"/>
      <c r="K123" s="606"/>
      <c r="L123" s="608"/>
    </row>
    <row r="124" spans="1:12" ht="15.75" thickBot="1" x14ac:dyDescent="0.3">
      <c r="A124" s="46"/>
      <c r="B124" s="36" t="s">
        <v>758</v>
      </c>
      <c r="C124" s="36" t="s">
        <v>759</v>
      </c>
      <c r="D124" s="36" t="s">
        <v>760</v>
      </c>
      <c r="E124" s="36" t="s">
        <v>761</v>
      </c>
      <c r="F124" s="36" t="s">
        <v>762</v>
      </c>
      <c r="G124" s="36" t="s">
        <v>763</v>
      </c>
      <c r="H124" s="36" t="s">
        <v>764</v>
      </c>
      <c r="I124" s="36" t="s">
        <v>46</v>
      </c>
      <c r="J124" s="36" t="s">
        <v>765</v>
      </c>
      <c r="K124" s="36" t="s">
        <v>762</v>
      </c>
      <c r="L124" s="36" t="s">
        <v>766</v>
      </c>
    </row>
    <row r="125" spans="1:12" x14ac:dyDescent="0.25">
      <c r="A125" s="45"/>
      <c r="B125" s="158" t="s">
        <v>733</v>
      </c>
      <c r="C125" s="158"/>
      <c r="D125" s="159">
        <v>45210</v>
      </c>
      <c r="E125" s="158" t="s">
        <v>768</v>
      </c>
      <c r="F125" s="160">
        <v>2023101628</v>
      </c>
      <c r="G125" s="158" t="s">
        <v>970</v>
      </c>
      <c r="H125" s="158">
        <v>1085261996</v>
      </c>
      <c r="I125" s="158" t="s">
        <v>2023</v>
      </c>
      <c r="J125" s="158" t="s">
        <v>771</v>
      </c>
      <c r="K125" s="161">
        <v>2023001204</v>
      </c>
      <c r="L125" s="162">
        <v>1950000</v>
      </c>
    </row>
    <row r="126" spans="1:12" x14ac:dyDescent="0.25">
      <c r="A126" s="45"/>
      <c r="B126" s="163" t="s">
        <v>733</v>
      </c>
      <c r="C126" s="163"/>
      <c r="D126" s="164">
        <v>45225</v>
      </c>
      <c r="E126" s="163" t="s">
        <v>768</v>
      </c>
      <c r="F126" s="165">
        <v>2023101854</v>
      </c>
      <c r="G126" s="163" t="s">
        <v>2024</v>
      </c>
      <c r="H126" s="163">
        <v>1193481077</v>
      </c>
      <c r="I126" s="163" t="s">
        <v>2025</v>
      </c>
      <c r="J126" s="163" t="s">
        <v>771</v>
      </c>
      <c r="K126" s="166">
        <v>2023002002</v>
      </c>
      <c r="L126" s="167">
        <v>1950000</v>
      </c>
    </row>
    <row r="127" spans="1:12" x14ac:dyDescent="0.25">
      <c r="A127" s="45"/>
      <c r="B127" s="158" t="s">
        <v>733</v>
      </c>
      <c r="C127" s="158"/>
      <c r="D127" s="159">
        <v>45225</v>
      </c>
      <c r="E127" s="158" t="s">
        <v>768</v>
      </c>
      <c r="F127" s="160">
        <v>2023101859</v>
      </c>
      <c r="G127" s="158" t="s">
        <v>1861</v>
      </c>
      <c r="H127" s="158">
        <v>814005650</v>
      </c>
      <c r="I127" s="158" t="s">
        <v>2026</v>
      </c>
      <c r="J127" s="158" t="s">
        <v>771</v>
      </c>
      <c r="K127" s="161">
        <v>2023000743</v>
      </c>
      <c r="L127" s="162">
        <v>2000000</v>
      </c>
    </row>
    <row r="128" spans="1:12" x14ac:dyDescent="0.25">
      <c r="A128" s="45"/>
      <c r="B128" s="163" t="s">
        <v>733</v>
      </c>
      <c r="C128" s="163"/>
      <c r="D128" s="164">
        <v>45225</v>
      </c>
      <c r="E128" s="163" t="s">
        <v>768</v>
      </c>
      <c r="F128" s="165">
        <v>2023101863</v>
      </c>
      <c r="G128" s="163" t="s">
        <v>1864</v>
      </c>
      <c r="H128" s="163">
        <v>12964376</v>
      </c>
      <c r="I128" s="163" t="s">
        <v>2027</v>
      </c>
      <c r="J128" s="163" t="s">
        <v>771</v>
      </c>
      <c r="K128" s="166">
        <v>2023001315</v>
      </c>
      <c r="L128" s="167">
        <v>1400000</v>
      </c>
    </row>
    <row r="129" spans="1:12" x14ac:dyDescent="0.25">
      <c r="A129" s="45"/>
      <c r="B129" s="158" t="s">
        <v>733</v>
      </c>
      <c r="C129" s="158"/>
      <c r="D129" s="159">
        <v>45229</v>
      </c>
      <c r="E129" s="158" t="s">
        <v>768</v>
      </c>
      <c r="F129" s="160">
        <v>2023101905</v>
      </c>
      <c r="G129" s="158" t="s">
        <v>970</v>
      </c>
      <c r="H129" s="158">
        <v>1085261996</v>
      </c>
      <c r="I129" s="158" t="s">
        <v>2028</v>
      </c>
      <c r="J129" s="158" t="s">
        <v>771</v>
      </c>
      <c r="K129" s="161">
        <v>2023001204</v>
      </c>
      <c r="L129" s="162">
        <v>1950000</v>
      </c>
    </row>
    <row r="130" spans="1:12" x14ac:dyDescent="0.25">
      <c r="A130" s="45"/>
      <c r="B130" s="163" t="s">
        <v>733</v>
      </c>
      <c r="C130" s="163"/>
      <c r="D130" s="164">
        <v>45234</v>
      </c>
      <c r="E130" s="163" t="s">
        <v>768</v>
      </c>
      <c r="F130" s="165">
        <v>2023101943</v>
      </c>
      <c r="G130" s="163" t="s">
        <v>1859</v>
      </c>
      <c r="H130" s="163">
        <v>1085335299</v>
      </c>
      <c r="I130" s="163" t="s">
        <v>2029</v>
      </c>
      <c r="J130" s="163" t="s">
        <v>771</v>
      </c>
      <c r="K130" s="166">
        <v>2023002215</v>
      </c>
      <c r="L130" s="167">
        <v>1950000</v>
      </c>
    </row>
    <row r="131" spans="1:12" x14ac:dyDescent="0.25">
      <c r="A131" s="45"/>
      <c r="B131" s="158" t="s">
        <v>733</v>
      </c>
      <c r="C131" s="158"/>
      <c r="D131" s="159">
        <v>45255</v>
      </c>
      <c r="E131" s="158" t="s">
        <v>768</v>
      </c>
      <c r="F131" s="160">
        <v>2023102623</v>
      </c>
      <c r="G131" s="158" t="s">
        <v>1861</v>
      </c>
      <c r="H131" s="158">
        <v>814005650</v>
      </c>
      <c r="I131" s="158" t="s">
        <v>2030</v>
      </c>
      <c r="J131" s="158" t="s">
        <v>771</v>
      </c>
      <c r="K131" s="161">
        <v>2023000743</v>
      </c>
      <c r="L131" s="162">
        <v>2000000</v>
      </c>
    </row>
    <row r="132" spans="1:12" x14ac:dyDescent="0.25">
      <c r="A132" s="45"/>
      <c r="B132" s="163" t="s">
        <v>733</v>
      </c>
      <c r="C132" s="163"/>
      <c r="D132" s="164">
        <v>45256</v>
      </c>
      <c r="E132" s="163" t="s">
        <v>768</v>
      </c>
      <c r="F132" s="165">
        <v>2023102632</v>
      </c>
      <c r="G132" s="163" t="s">
        <v>2024</v>
      </c>
      <c r="H132" s="163">
        <v>1193481077</v>
      </c>
      <c r="I132" s="163" t="s">
        <v>2031</v>
      </c>
      <c r="J132" s="163" t="s">
        <v>771</v>
      </c>
      <c r="K132" s="166">
        <v>2023002002</v>
      </c>
      <c r="L132" s="167">
        <v>1950000</v>
      </c>
    </row>
    <row r="133" spans="1:12" x14ac:dyDescent="0.25">
      <c r="A133" s="45"/>
      <c r="B133" s="158" t="s">
        <v>733</v>
      </c>
      <c r="C133" s="158"/>
      <c r="D133" s="159">
        <v>45260</v>
      </c>
      <c r="E133" s="158" t="s">
        <v>768</v>
      </c>
      <c r="F133" s="160">
        <v>2023102697</v>
      </c>
      <c r="G133" s="158" t="s">
        <v>970</v>
      </c>
      <c r="H133" s="158">
        <v>1085261996</v>
      </c>
      <c r="I133" s="158" t="s">
        <v>2032</v>
      </c>
      <c r="J133" s="158" t="s">
        <v>771</v>
      </c>
      <c r="K133" s="161">
        <v>2023002214</v>
      </c>
      <c r="L133" s="162">
        <v>1950000</v>
      </c>
    </row>
    <row r="134" spans="1:12" x14ac:dyDescent="0.25">
      <c r="A134" s="45"/>
      <c r="B134" s="163" t="s">
        <v>733</v>
      </c>
      <c r="C134" s="163"/>
      <c r="D134" s="164">
        <v>45260</v>
      </c>
      <c r="E134" s="163" t="s">
        <v>768</v>
      </c>
      <c r="F134" s="165">
        <v>2023102698</v>
      </c>
      <c r="G134" s="163" t="s">
        <v>1859</v>
      </c>
      <c r="H134" s="163">
        <v>1085335299</v>
      </c>
      <c r="I134" s="163" t="s">
        <v>2033</v>
      </c>
      <c r="J134" s="163" t="s">
        <v>771</v>
      </c>
      <c r="K134" s="166">
        <v>2023001338</v>
      </c>
      <c r="L134" s="167">
        <v>1950000</v>
      </c>
    </row>
    <row r="135" spans="1:12" x14ac:dyDescent="0.25">
      <c r="A135" s="45"/>
      <c r="B135" s="158" t="s">
        <v>733</v>
      </c>
      <c r="C135" s="158"/>
      <c r="D135" s="159">
        <v>45286</v>
      </c>
      <c r="E135" s="158" t="s">
        <v>768</v>
      </c>
      <c r="F135" s="160">
        <v>2023103090</v>
      </c>
      <c r="G135" s="158" t="s">
        <v>970</v>
      </c>
      <c r="H135" s="158">
        <v>1085261996</v>
      </c>
      <c r="I135" s="158" t="s">
        <v>2034</v>
      </c>
      <c r="J135" s="158" t="s">
        <v>771</v>
      </c>
      <c r="K135" s="161">
        <v>2023002214</v>
      </c>
      <c r="L135" s="162">
        <v>1950000</v>
      </c>
    </row>
    <row r="136" spans="1:12" x14ac:dyDescent="0.25">
      <c r="A136" s="45"/>
      <c r="B136" s="163" t="s">
        <v>733</v>
      </c>
      <c r="C136" s="163"/>
      <c r="D136" s="164">
        <v>45286</v>
      </c>
      <c r="E136" s="163" t="s">
        <v>768</v>
      </c>
      <c r="F136" s="165">
        <v>2023103091</v>
      </c>
      <c r="G136" s="163" t="s">
        <v>2024</v>
      </c>
      <c r="H136" s="163">
        <v>1193481077</v>
      </c>
      <c r="I136" s="163" t="s">
        <v>2035</v>
      </c>
      <c r="J136" s="163" t="s">
        <v>771</v>
      </c>
      <c r="K136" s="166">
        <v>2023002002</v>
      </c>
      <c r="L136" s="167">
        <v>1950000</v>
      </c>
    </row>
    <row r="137" spans="1:12" x14ac:dyDescent="0.25">
      <c r="A137" s="45"/>
      <c r="B137" s="158" t="s">
        <v>733</v>
      </c>
      <c r="C137" s="158"/>
      <c r="D137" s="159">
        <v>45286</v>
      </c>
      <c r="E137" s="158" t="s">
        <v>768</v>
      </c>
      <c r="F137" s="160">
        <v>2023103097</v>
      </c>
      <c r="G137" s="158" t="s">
        <v>1859</v>
      </c>
      <c r="H137" s="158">
        <v>1085335299</v>
      </c>
      <c r="I137" s="158" t="s">
        <v>2036</v>
      </c>
      <c r="J137" s="158" t="s">
        <v>771</v>
      </c>
      <c r="K137" s="161">
        <v>2023002215</v>
      </c>
      <c r="L137" s="162">
        <v>1950000</v>
      </c>
    </row>
    <row r="138" spans="1:12" x14ac:dyDescent="0.25">
      <c r="A138" s="45"/>
      <c r="B138" s="163" t="s">
        <v>733</v>
      </c>
      <c r="C138" s="163"/>
      <c r="D138" s="164">
        <v>45290</v>
      </c>
      <c r="E138" s="163" t="s">
        <v>768</v>
      </c>
      <c r="F138" s="165">
        <v>2023103306</v>
      </c>
      <c r="G138" s="163" t="s">
        <v>1861</v>
      </c>
      <c r="H138" s="163">
        <v>814005650</v>
      </c>
      <c r="I138" s="163" t="s">
        <v>2037</v>
      </c>
      <c r="J138" s="163" t="s">
        <v>771</v>
      </c>
      <c r="K138" s="166">
        <v>2023000743</v>
      </c>
      <c r="L138" s="167">
        <v>2000000</v>
      </c>
    </row>
    <row r="139" spans="1:12" x14ac:dyDescent="0.25">
      <c r="A139" s="45"/>
      <c r="B139" s="512"/>
      <c r="C139" s="512"/>
      <c r="D139" s="512"/>
      <c r="E139" s="512"/>
      <c r="F139" s="512"/>
      <c r="G139" s="512"/>
      <c r="H139" s="512"/>
      <c r="I139" s="512"/>
      <c r="J139" s="512"/>
      <c r="K139" s="512"/>
      <c r="L139" s="607">
        <f>SUM(L125:L138)</f>
        <v>26900000</v>
      </c>
    </row>
    <row r="140" spans="1:12" x14ac:dyDescent="0.25">
      <c r="A140" s="45"/>
      <c r="B140" s="512"/>
      <c r="C140" s="512"/>
      <c r="D140" s="512"/>
      <c r="E140" s="512"/>
      <c r="F140" s="512"/>
      <c r="G140" s="512"/>
      <c r="H140" s="512"/>
      <c r="I140" s="512"/>
      <c r="J140" s="512"/>
      <c r="K140" s="512"/>
      <c r="L140" s="608"/>
    </row>
    <row r="141" spans="1:12" x14ac:dyDescent="0.25">
      <c r="A141" s="45"/>
      <c r="B141" s="510"/>
      <c r="C141" s="510"/>
      <c r="D141" s="510"/>
      <c r="E141" s="510"/>
      <c r="F141" s="510"/>
      <c r="G141" s="510"/>
      <c r="H141" s="510"/>
      <c r="I141" s="510"/>
      <c r="J141" s="510"/>
      <c r="K141" s="30" t="s">
        <v>1305</v>
      </c>
      <c r="L141" s="104"/>
    </row>
    <row r="142" spans="1:12" x14ac:dyDescent="0.25">
      <c r="A142" s="45"/>
      <c r="B142" s="36" t="s">
        <v>758</v>
      </c>
      <c r="C142" s="36" t="s">
        <v>759</v>
      </c>
      <c r="D142" s="36" t="s">
        <v>760</v>
      </c>
      <c r="E142" s="36" t="s">
        <v>761</v>
      </c>
      <c r="F142" s="36" t="s">
        <v>762</v>
      </c>
      <c r="G142" s="36" t="s">
        <v>763</v>
      </c>
      <c r="H142" s="36" t="s">
        <v>764</v>
      </c>
      <c r="I142" s="36" t="s">
        <v>46</v>
      </c>
      <c r="J142" s="36" t="s">
        <v>765</v>
      </c>
      <c r="K142" s="36" t="s">
        <v>762</v>
      </c>
      <c r="L142" s="36" t="s">
        <v>766</v>
      </c>
    </row>
    <row r="143" spans="1:12" x14ac:dyDescent="0.25">
      <c r="A143" s="45"/>
      <c r="B143" s="25" t="s">
        <v>448</v>
      </c>
      <c r="C143" s="25"/>
      <c r="D143" s="26">
        <v>45243</v>
      </c>
      <c r="E143" s="25" t="s">
        <v>768</v>
      </c>
      <c r="F143" s="37">
        <v>2023101995</v>
      </c>
      <c r="G143" s="25" t="s">
        <v>2038</v>
      </c>
      <c r="H143" s="25">
        <v>12981210</v>
      </c>
      <c r="I143" s="25" t="s">
        <v>2039</v>
      </c>
      <c r="J143" s="25" t="s">
        <v>771</v>
      </c>
      <c r="K143" s="28">
        <v>2023001466</v>
      </c>
      <c r="L143" s="102">
        <v>5881267</v>
      </c>
    </row>
    <row r="144" spans="1:12" x14ac:dyDescent="0.25">
      <c r="A144" s="45"/>
      <c r="B144" s="20" t="s">
        <v>448</v>
      </c>
      <c r="C144" s="20"/>
      <c r="D144" s="21">
        <v>45243</v>
      </c>
      <c r="E144" s="20" t="s">
        <v>768</v>
      </c>
      <c r="F144" s="38">
        <v>2023101996</v>
      </c>
      <c r="G144" s="20" t="s">
        <v>2040</v>
      </c>
      <c r="H144" s="20">
        <v>98381722</v>
      </c>
      <c r="I144" s="20" t="s">
        <v>2041</v>
      </c>
      <c r="J144" s="20" t="s">
        <v>771</v>
      </c>
      <c r="K144" s="23">
        <v>2023001402</v>
      </c>
      <c r="L144" s="103">
        <v>60652852</v>
      </c>
    </row>
    <row r="145" spans="1:12" x14ac:dyDescent="0.25">
      <c r="A145" s="45"/>
      <c r="B145" s="20"/>
      <c r="C145" s="20"/>
      <c r="D145" s="21"/>
      <c r="E145" s="20"/>
      <c r="F145" s="38"/>
      <c r="G145" s="20"/>
      <c r="H145" s="20"/>
      <c r="I145" s="20"/>
      <c r="J145" s="20"/>
      <c r="K145" s="23"/>
      <c r="L145" s="103">
        <f>SUM(L143:L144)</f>
        <v>66534119</v>
      </c>
    </row>
    <row r="146" spans="1:12" x14ac:dyDescent="0.25">
      <c r="A146" s="45"/>
      <c r="B146" s="579" t="s">
        <v>2053</v>
      </c>
      <c r="C146" s="579"/>
      <c r="D146" s="579"/>
      <c r="E146" s="579"/>
      <c r="F146" s="579"/>
      <c r="G146" s="579"/>
      <c r="H146" s="579"/>
      <c r="I146" s="579"/>
      <c r="J146" s="579"/>
      <c r="K146" s="30" t="s">
        <v>779</v>
      </c>
      <c r="L146" s="205">
        <f>+L122+L139+L145</f>
        <v>148205895</v>
      </c>
    </row>
    <row r="147" spans="1:12" x14ac:dyDescent="0.25">
      <c r="A147" s="45"/>
      <c r="B147" s="36" t="s">
        <v>758</v>
      </c>
      <c r="C147" s="36" t="s">
        <v>759</v>
      </c>
      <c r="D147" s="36" t="s">
        <v>760</v>
      </c>
      <c r="E147" s="36" t="s">
        <v>761</v>
      </c>
      <c r="F147" s="36" t="s">
        <v>762</v>
      </c>
      <c r="G147" s="36" t="s">
        <v>763</v>
      </c>
      <c r="H147" s="36" t="s">
        <v>764</v>
      </c>
      <c r="I147" s="36" t="s">
        <v>46</v>
      </c>
      <c r="J147" s="36" t="s">
        <v>765</v>
      </c>
      <c r="K147" s="36" t="s">
        <v>762</v>
      </c>
      <c r="L147" s="36" t="s">
        <v>766</v>
      </c>
    </row>
    <row r="148" spans="1:12" x14ac:dyDescent="0.25">
      <c r="A148" s="45"/>
      <c r="B148" s="25" t="s">
        <v>652</v>
      </c>
      <c r="C148" s="25"/>
      <c r="D148" s="26">
        <v>45205</v>
      </c>
      <c r="E148" s="25" t="s">
        <v>1200</v>
      </c>
      <c r="F148" s="37">
        <v>2023000590</v>
      </c>
      <c r="G148" s="25" t="s">
        <v>1427</v>
      </c>
      <c r="H148" s="25">
        <v>12966703</v>
      </c>
      <c r="I148" s="25" t="s">
        <v>2043</v>
      </c>
      <c r="J148" s="25" t="s">
        <v>771</v>
      </c>
      <c r="K148" s="28">
        <v>2023002065</v>
      </c>
      <c r="L148" s="102">
        <v>1569898</v>
      </c>
    </row>
    <row r="149" spans="1:12" x14ac:dyDescent="0.25">
      <c r="A149" s="45"/>
      <c r="B149" s="20" t="s">
        <v>652</v>
      </c>
      <c r="C149" s="20"/>
      <c r="D149" s="21">
        <v>45205</v>
      </c>
      <c r="E149" s="20" t="s">
        <v>1200</v>
      </c>
      <c r="F149" s="38">
        <v>2023000591</v>
      </c>
      <c r="G149" s="20" t="s">
        <v>1427</v>
      </c>
      <c r="H149" s="20">
        <v>12966703</v>
      </c>
      <c r="I149" s="20" t="s">
        <v>2044</v>
      </c>
      <c r="J149" s="20" t="s">
        <v>771</v>
      </c>
      <c r="K149" s="23">
        <v>2023002065</v>
      </c>
      <c r="L149" s="103">
        <v>1252101</v>
      </c>
    </row>
    <row r="150" spans="1:12" x14ac:dyDescent="0.25">
      <c r="A150" s="45"/>
      <c r="B150" s="25" t="s">
        <v>652</v>
      </c>
      <c r="C150" s="25"/>
      <c r="D150" s="26">
        <v>45208</v>
      </c>
      <c r="E150" s="25" t="s">
        <v>1200</v>
      </c>
      <c r="F150" s="37">
        <v>2023000600</v>
      </c>
      <c r="G150" s="25" t="s">
        <v>1427</v>
      </c>
      <c r="H150" s="25">
        <v>12966703</v>
      </c>
      <c r="I150" s="25" t="s">
        <v>2045</v>
      </c>
      <c r="J150" s="25" t="s">
        <v>771</v>
      </c>
      <c r="K150" s="28">
        <v>2023002065</v>
      </c>
      <c r="L150" s="102">
        <v>295674</v>
      </c>
    </row>
    <row r="151" spans="1:12" x14ac:dyDescent="0.25">
      <c r="A151" s="45"/>
      <c r="B151" s="20" t="s">
        <v>652</v>
      </c>
      <c r="C151" s="20"/>
      <c r="D151" s="21">
        <v>45208</v>
      </c>
      <c r="E151" s="20" t="s">
        <v>1200</v>
      </c>
      <c r="F151" s="38">
        <v>2023000600</v>
      </c>
      <c r="G151" s="20" t="s">
        <v>1427</v>
      </c>
      <c r="H151" s="20">
        <v>12966703</v>
      </c>
      <c r="I151" s="20" t="s">
        <v>2045</v>
      </c>
      <c r="J151" s="20" t="s">
        <v>771</v>
      </c>
      <c r="K151" s="23">
        <v>2023000972</v>
      </c>
      <c r="L151" s="24">
        <v>1</v>
      </c>
    </row>
    <row r="152" spans="1:12" x14ac:dyDescent="0.25">
      <c r="A152" s="45"/>
      <c r="B152" s="25" t="s">
        <v>652</v>
      </c>
      <c r="C152" s="25"/>
      <c r="D152" s="26">
        <v>45224</v>
      </c>
      <c r="E152" s="25" t="s">
        <v>1200</v>
      </c>
      <c r="F152" s="37">
        <v>2023000616</v>
      </c>
      <c r="G152" s="25" t="s">
        <v>2046</v>
      </c>
      <c r="H152" s="25">
        <v>37088164</v>
      </c>
      <c r="I152" s="25" t="s">
        <v>2047</v>
      </c>
      <c r="J152" s="25" t="s">
        <v>771</v>
      </c>
      <c r="K152" s="28">
        <v>2023001630</v>
      </c>
      <c r="L152" s="102">
        <v>8403.36</v>
      </c>
    </row>
    <row r="153" spans="1:12" x14ac:dyDescent="0.25">
      <c r="A153" s="45"/>
      <c r="B153" s="20" t="s">
        <v>652</v>
      </c>
      <c r="C153" s="20"/>
      <c r="D153" s="21">
        <v>45229</v>
      </c>
      <c r="E153" s="20" t="s">
        <v>1200</v>
      </c>
      <c r="F153" s="38">
        <v>2023000633</v>
      </c>
      <c r="G153" s="20" t="s">
        <v>2048</v>
      </c>
      <c r="H153" s="20">
        <v>901691013</v>
      </c>
      <c r="I153" s="20" t="s">
        <v>2049</v>
      </c>
      <c r="J153" s="20" t="s">
        <v>771</v>
      </c>
      <c r="K153" s="23">
        <v>2023002268</v>
      </c>
      <c r="L153" s="103">
        <v>155144</v>
      </c>
    </row>
    <row r="154" spans="1:12" ht="15.75" thickBot="1" x14ac:dyDescent="0.3">
      <c r="A154" s="46"/>
      <c r="B154" s="25" t="s">
        <v>652</v>
      </c>
      <c r="C154" s="25"/>
      <c r="D154" s="26">
        <v>45240</v>
      </c>
      <c r="E154" s="25" t="s">
        <v>1200</v>
      </c>
      <c r="F154" s="37">
        <v>2023000652</v>
      </c>
      <c r="G154" s="25" t="s">
        <v>1424</v>
      </c>
      <c r="H154" s="25">
        <v>1085904098</v>
      </c>
      <c r="I154" s="25" t="s">
        <v>2050</v>
      </c>
      <c r="J154" s="25" t="s">
        <v>771</v>
      </c>
      <c r="K154" s="28">
        <v>2023002357</v>
      </c>
      <c r="L154" s="102">
        <v>945000</v>
      </c>
    </row>
    <row r="155" spans="1:12" x14ac:dyDescent="0.25">
      <c r="B155" s="20" t="s">
        <v>652</v>
      </c>
      <c r="C155" s="20"/>
      <c r="D155" s="21">
        <v>45287</v>
      </c>
      <c r="E155" s="20" t="s">
        <v>1200</v>
      </c>
      <c r="F155" s="38">
        <v>2023000731</v>
      </c>
      <c r="G155" s="20" t="s">
        <v>1427</v>
      </c>
      <c r="H155" s="20">
        <v>12966703</v>
      </c>
      <c r="I155" s="20" t="s">
        <v>2051</v>
      </c>
      <c r="J155" s="20" t="s">
        <v>771</v>
      </c>
      <c r="K155" s="23">
        <v>2023003078</v>
      </c>
      <c r="L155" s="103">
        <v>2111836</v>
      </c>
    </row>
    <row r="156" spans="1:12" x14ac:dyDescent="0.25">
      <c r="B156" s="25" t="s">
        <v>652</v>
      </c>
      <c r="C156" s="25"/>
      <c r="D156" s="26">
        <v>45287</v>
      </c>
      <c r="E156" s="25" t="s">
        <v>1200</v>
      </c>
      <c r="F156" s="37">
        <v>2023000735</v>
      </c>
      <c r="G156" s="25" t="s">
        <v>1424</v>
      </c>
      <c r="H156" s="25">
        <v>1085904098</v>
      </c>
      <c r="I156" s="25" t="s">
        <v>2052</v>
      </c>
      <c r="J156" s="25" t="s">
        <v>771</v>
      </c>
      <c r="K156" s="28">
        <v>2023002624</v>
      </c>
      <c r="L156" s="102">
        <v>380000</v>
      </c>
    </row>
    <row r="157" spans="1:12" x14ac:dyDescent="0.25">
      <c r="B157" s="598" t="s">
        <v>2060</v>
      </c>
      <c r="C157" s="598"/>
      <c r="D157" s="598"/>
      <c r="E157" s="598"/>
      <c r="F157" s="598"/>
      <c r="G157" s="598"/>
      <c r="H157" s="598"/>
      <c r="I157" s="598"/>
      <c r="J157" s="598"/>
      <c r="K157" s="598"/>
      <c r="L157" s="634">
        <f>SUM(L148:L156)</f>
        <v>6718057.3599999994</v>
      </c>
    </row>
    <row r="158" spans="1:12" ht="13.5" customHeight="1" x14ac:dyDescent="0.25">
      <c r="B158" s="598"/>
      <c r="C158" s="598"/>
      <c r="D158" s="598"/>
      <c r="E158" s="598"/>
      <c r="F158" s="598"/>
      <c r="G158" s="598"/>
      <c r="H158" s="598"/>
      <c r="I158" s="598"/>
      <c r="J158" s="598"/>
      <c r="K158" s="598"/>
      <c r="L158" s="514"/>
    </row>
    <row r="159" spans="1:12" x14ac:dyDescent="0.25">
      <c r="B159" s="36" t="s">
        <v>758</v>
      </c>
      <c r="C159" s="36" t="s">
        <v>759</v>
      </c>
      <c r="D159" s="36" t="s">
        <v>760</v>
      </c>
      <c r="E159" s="36" t="s">
        <v>761</v>
      </c>
      <c r="F159" s="36" t="s">
        <v>762</v>
      </c>
      <c r="G159" s="36" t="s">
        <v>763</v>
      </c>
      <c r="H159" s="36" t="s">
        <v>764</v>
      </c>
      <c r="I159" s="36" t="s">
        <v>46</v>
      </c>
      <c r="J159" s="36" t="s">
        <v>765</v>
      </c>
      <c r="K159" s="36" t="s">
        <v>762</v>
      </c>
      <c r="L159" s="36" t="s">
        <v>766</v>
      </c>
    </row>
    <row r="160" spans="1:12" x14ac:dyDescent="0.25">
      <c r="B160" s="25" t="s">
        <v>653</v>
      </c>
      <c r="C160" s="25"/>
      <c r="D160" s="26">
        <v>45217</v>
      </c>
      <c r="E160" s="25" t="s">
        <v>1206</v>
      </c>
      <c r="F160" s="37">
        <v>2023000279</v>
      </c>
      <c r="G160" s="25" t="s">
        <v>1424</v>
      </c>
      <c r="H160" s="25">
        <v>1085904098</v>
      </c>
      <c r="I160" s="25" t="s">
        <v>2054</v>
      </c>
      <c r="J160" s="25" t="s">
        <v>771</v>
      </c>
      <c r="K160" s="28">
        <v>2023002163</v>
      </c>
      <c r="L160" s="102">
        <v>420000</v>
      </c>
    </row>
    <row r="161" spans="2:12" x14ac:dyDescent="0.25">
      <c r="B161" s="20" t="s">
        <v>653</v>
      </c>
      <c r="C161" s="20"/>
      <c r="D161" s="21">
        <v>45236</v>
      </c>
      <c r="E161" s="20" t="s">
        <v>1206</v>
      </c>
      <c r="F161" s="38">
        <v>2023000302</v>
      </c>
      <c r="G161" s="20" t="s">
        <v>1876</v>
      </c>
      <c r="H161" s="20">
        <v>13070000</v>
      </c>
      <c r="I161" s="20" t="s">
        <v>2055</v>
      </c>
      <c r="J161" s="20" t="s">
        <v>771</v>
      </c>
      <c r="K161" s="23">
        <v>2023002334</v>
      </c>
      <c r="L161" s="103">
        <v>80380</v>
      </c>
    </row>
    <row r="162" spans="2:12" x14ac:dyDescent="0.25">
      <c r="B162" s="25" t="s">
        <v>653</v>
      </c>
      <c r="C162" s="25"/>
      <c r="D162" s="26">
        <v>45247</v>
      </c>
      <c r="E162" s="25" t="s">
        <v>1206</v>
      </c>
      <c r="F162" s="37">
        <v>2023000309</v>
      </c>
      <c r="G162" s="25" t="s">
        <v>1876</v>
      </c>
      <c r="H162" s="25">
        <v>13070000</v>
      </c>
      <c r="I162" s="25" t="s">
        <v>2056</v>
      </c>
      <c r="J162" s="25" t="s">
        <v>771</v>
      </c>
      <c r="K162" s="28">
        <v>2023002369</v>
      </c>
      <c r="L162" s="102">
        <v>210600</v>
      </c>
    </row>
    <row r="163" spans="2:12" x14ac:dyDescent="0.25">
      <c r="B163" s="20" t="s">
        <v>653</v>
      </c>
      <c r="C163" s="20"/>
      <c r="D163" s="21">
        <v>45257</v>
      </c>
      <c r="E163" s="20" t="s">
        <v>1206</v>
      </c>
      <c r="F163" s="38">
        <v>2023000322</v>
      </c>
      <c r="G163" s="20" t="s">
        <v>1424</v>
      </c>
      <c r="H163" s="20">
        <v>1085904098</v>
      </c>
      <c r="I163" s="20" t="s">
        <v>1987</v>
      </c>
      <c r="J163" s="20" t="s">
        <v>771</v>
      </c>
      <c r="K163" s="23">
        <v>2023002460</v>
      </c>
      <c r="L163" s="103">
        <v>880000</v>
      </c>
    </row>
    <row r="164" spans="2:12" x14ac:dyDescent="0.25">
      <c r="B164" s="25" t="s">
        <v>653</v>
      </c>
      <c r="C164" s="25"/>
      <c r="D164" s="26">
        <v>45268</v>
      </c>
      <c r="E164" s="25" t="s">
        <v>1206</v>
      </c>
      <c r="F164" s="37">
        <v>2023000328</v>
      </c>
      <c r="G164" s="25" t="s">
        <v>1876</v>
      </c>
      <c r="H164" s="25">
        <v>13070000</v>
      </c>
      <c r="I164" s="25" t="s">
        <v>2057</v>
      </c>
      <c r="J164" s="25" t="s">
        <v>771</v>
      </c>
      <c r="K164" s="28">
        <v>2023002562</v>
      </c>
      <c r="L164" s="102">
        <v>262600</v>
      </c>
    </row>
    <row r="165" spans="2:12" x14ac:dyDescent="0.25">
      <c r="B165" s="20" t="s">
        <v>653</v>
      </c>
      <c r="C165" s="20"/>
      <c r="D165" s="21">
        <v>45278</v>
      </c>
      <c r="E165" s="20" t="s">
        <v>1206</v>
      </c>
      <c r="F165" s="38">
        <v>2023000340</v>
      </c>
      <c r="G165" s="20" t="s">
        <v>1876</v>
      </c>
      <c r="H165" s="20">
        <v>13070000</v>
      </c>
      <c r="I165" s="20" t="s">
        <v>2058</v>
      </c>
      <c r="J165" s="20" t="s">
        <v>771</v>
      </c>
      <c r="K165" s="23">
        <v>2023002816</v>
      </c>
      <c r="L165" s="103">
        <v>230100</v>
      </c>
    </row>
    <row r="166" spans="2:12" x14ac:dyDescent="0.25">
      <c r="B166" s="25" t="s">
        <v>653</v>
      </c>
      <c r="C166" s="25"/>
      <c r="D166" s="26">
        <v>45286</v>
      </c>
      <c r="E166" s="25" t="s">
        <v>1206</v>
      </c>
      <c r="F166" s="37">
        <v>2023000356</v>
      </c>
      <c r="G166" s="25" t="s">
        <v>1876</v>
      </c>
      <c r="H166" s="25">
        <v>13070000</v>
      </c>
      <c r="I166" s="25" t="s">
        <v>2059</v>
      </c>
      <c r="J166" s="25" t="s">
        <v>771</v>
      </c>
      <c r="K166" s="28">
        <v>2023003073</v>
      </c>
      <c r="L166" s="102">
        <v>15602.07</v>
      </c>
    </row>
    <row r="167" spans="2:12" x14ac:dyDescent="0.25">
      <c r="B167" s="512"/>
      <c r="C167" s="512"/>
      <c r="D167" s="512"/>
      <c r="E167" s="512"/>
      <c r="F167" s="512"/>
      <c r="G167" s="512"/>
      <c r="H167" s="512"/>
      <c r="I167" s="512"/>
      <c r="J167" s="512"/>
      <c r="K167" s="512"/>
      <c r="L167" s="260">
        <f>SUM(L160:L166)</f>
        <v>2099282.0699999998</v>
      </c>
    </row>
    <row r="168" spans="2:12" x14ac:dyDescent="0.25">
      <c r="B168" s="551" t="s">
        <v>2063</v>
      </c>
      <c r="C168" s="551"/>
      <c r="D168" s="551"/>
      <c r="E168" s="551"/>
      <c r="F168" s="551"/>
      <c r="G168" s="551"/>
      <c r="H168" s="551"/>
      <c r="I168" s="551"/>
      <c r="J168" s="551"/>
      <c r="K168" s="30" t="s">
        <v>1154</v>
      </c>
      <c r="L168" s="205">
        <f>+L157+L167</f>
        <v>8817339.4299999997</v>
      </c>
    </row>
    <row r="169" spans="2:12" x14ac:dyDescent="0.25">
      <c r="B169" s="36" t="s">
        <v>758</v>
      </c>
      <c r="C169" s="36" t="s">
        <v>759</v>
      </c>
      <c r="D169" s="36" t="s">
        <v>760</v>
      </c>
      <c r="E169" s="36" t="s">
        <v>761</v>
      </c>
      <c r="F169" s="36" t="s">
        <v>762</v>
      </c>
      <c r="G169" s="36" t="s">
        <v>763</v>
      </c>
      <c r="H169" s="36" t="s">
        <v>764</v>
      </c>
      <c r="I169" s="36" t="s">
        <v>46</v>
      </c>
      <c r="J169" s="36" t="s">
        <v>765</v>
      </c>
      <c r="K169" s="36" t="s">
        <v>762</v>
      </c>
      <c r="L169" s="36" t="s">
        <v>766</v>
      </c>
    </row>
    <row r="170" spans="2:12" x14ac:dyDescent="0.25">
      <c r="B170" s="25" t="s">
        <v>667</v>
      </c>
      <c r="C170" s="25"/>
      <c r="D170" s="26">
        <v>45220</v>
      </c>
      <c r="E170" s="25" t="s">
        <v>1206</v>
      </c>
      <c r="F170" s="37">
        <v>2023000285</v>
      </c>
      <c r="G170" s="25" t="s">
        <v>1882</v>
      </c>
      <c r="H170" s="25">
        <v>27282101</v>
      </c>
      <c r="I170" s="25" t="s">
        <v>2061</v>
      </c>
      <c r="J170" s="25" t="s">
        <v>771</v>
      </c>
      <c r="K170" s="28">
        <v>2023000498</v>
      </c>
      <c r="L170" s="102">
        <v>20010</v>
      </c>
    </row>
    <row r="171" spans="2:12" x14ac:dyDescent="0.25">
      <c r="B171" s="20" t="s">
        <v>667</v>
      </c>
      <c r="C171" s="20"/>
      <c r="D171" s="21">
        <v>45286</v>
      </c>
      <c r="E171" s="20" t="s">
        <v>1206</v>
      </c>
      <c r="F171" s="38">
        <v>2023000355</v>
      </c>
      <c r="G171" s="20" t="s">
        <v>1882</v>
      </c>
      <c r="H171" s="20">
        <v>27282101</v>
      </c>
      <c r="I171" s="20" t="s">
        <v>2062</v>
      </c>
      <c r="J171" s="20" t="s">
        <v>771</v>
      </c>
      <c r="K171" s="23">
        <v>2023000498</v>
      </c>
      <c r="L171" s="103">
        <v>60000</v>
      </c>
    </row>
    <row r="172" spans="2:12" x14ac:dyDescent="0.25">
      <c r="B172" s="512"/>
      <c r="C172" s="512"/>
      <c r="D172" s="512"/>
      <c r="E172" s="512"/>
      <c r="F172" s="512"/>
      <c r="G172" s="512"/>
      <c r="H172" s="512"/>
      <c r="I172" s="512"/>
      <c r="J172" s="512"/>
      <c r="K172" s="512"/>
      <c r="L172"/>
    </row>
    <row r="173" spans="2:12" x14ac:dyDescent="0.25">
      <c r="B173" s="551" t="s">
        <v>2068</v>
      </c>
      <c r="C173" s="551"/>
      <c r="D173" s="551"/>
      <c r="E173" s="551"/>
      <c r="F173" s="551"/>
      <c r="G173" s="551"/>
      <c r="H173" s="551"/>
      <c r="I173" s="551"/>
      <c r="J173" s="551"/>
      <c r="K173" s="30" t="s">
        <v>779</v>
      </c>
      <c r="L173" s="205">
        <v>80010</v>
      </c>
    </row>
    <row r="174" spans="2:12" x14ac:dyDescent="0.25">
      <c r="B174" s="36" t="s">
        <v>758</v>
      </c>
      <c r="C174" s="36" t="s">
        <v>759</v>
      </c>
      <c r="D174" s="36" t="s">
        <v>760</v>
      </c>
      <c r="E174" s="36" t="s">
        <v>761</v>
      </c>
      <c r="F174" s="36" t="s">
        <v>762</v>
      </c>
      <c r="G174" s="36" t="s">
        <v>763</v>
      </c>
      <c r="H174" s="36" t="s">
        <v>764</v>
      </c>
      <c r="I174" s="36" t="s">
        <v>46</v>
      </c>
      <c r="J174" s="36" t="s">
        <v>765</v>
      </c>
      <c r="K174" s="36" t="s">
        <v>762</v>
      </c>
      <c r="L174" s="36" t="s">
        <v>766</v>
      </c>
    </row>
    <row r="175" spans="2:12" x14ac:dyDescent="0.25">
      <c r="B175" s="25" t="s">
        <v>116</v>
      </c>
      <c r="C175" s="25"/>
      <c r="D175" s="26">
        <v>45215</v>
      </c>
      <c r="E175" s="25" t="s">
        <v>768</v>
      </c>
      <c r="F175" s="37">
        <v>2023700146</v>
      </c>
      <c r="G175" s="25" t="s">
        <v>1619</v>
      </c>
      <c r="H175" s="25">
        <v>59793458</v>
      </c>
      <c r="I175" s="25" t="s">
        <v>2064</v>
      </c>
      <c r="J175" s="25" t="s">
        <v>771</v>
      </c>
      <c r="K175" s="28">
        <v>2023002172</v>
      </c>
      <c r="L175" s="102">
        <v>58430</v>
      </c>
    </row>
    <row r="176" spans="2:12" x14ac:dyDescent="0.25">
      <c r="B176" s="20" t="s">
        <v>116</v>
      </c>
      <c r="C176" s="20"/>
      <c r="D176" s="21">
        <v>45239</v>
      </c>
      <c r="E176" s="20" t="s">
        <v>768</v>
      </c>
      <c r="F176" s="38">
        <v>2023700148</v>
      </c>
      <c r="G176" s="20" t="s">
        <v>1022</v>
      </c>
      <c r="H176" s="20">
        <v>1085248255</v>
      </c>
      <c r="I176" s="20" t="s">
        <v>2065</v>
      </c>
      <c r="J176" s="20" t="s">
        <v>771</v>
      </c>
      <c r="K176" s="23">
        <v>2023002354</v>
      </c>
      <c r="L176" s="103">
        <v>1291414</v>
      </c>
    </row>
    <row r="177" spans="2:12" x14ac:dyDescent="0.25">
      <c r="B177" s="25" t="s">
        <v>116</v>
      </c>
      <c r="C177" s="25"/>
      <c r="D177" s="26">
        <v>45246</v>
      </c>
      <c r="E177" s="25" t="s">
        <v>768</v>
      </c>
      <c r="F177" s="37">
        <v>2023700149</v>
      </c>
      <c r="G177" s="25" t="s">
        <v>1614</v>
      </c>
      <c r="H177" s="25">
        <v>1030540203</v>
      </c>
      <c r="I177" s="25" t="s">
        <v>2066</v>
      </c>
      <c r="J177" s="25" t="s">
        <v>771</v>
      </c>
      <c r="K177" s="28">
        <v>2023002506</v>
      </c>
      <c r="L177" s="102">
        <v>1751629</v>
      </c>
    </row>
    <row r="178" spans="2:12" x14ac:dyDescent="0.25">
      <c r="B178" s="20" t="s">
        <v>116</v>
      </c>
      <c r="C178" s="20"/>
      <c r="D178" s="21">
        <v>45246</v>
      </c>
      <c r="E178" s="20" t="s">
        <v>768</v>
      </c>
      <c r="F178" s="38">
        <v>2023700151</v>
      </c>
      <c r="G178" s="20" t="s">
        <v>1629</v>
      </c>
      <c r="H178" s="20">
        <v>27089847</v>
      </c>
      <c r="I178" s="20" t="s">
        <v>2067</v>
      </c>
      <c r="J178" s="20" t="s">
        <v>771</v>
      </c>
      <c r="K178" s="23">
        <v>2023002507</v>
      </c>
      <c r="L178" s="103">
        <v>889115</v>
      </c>
    </row>
    <row r="179" spans="2:12" x14ac:dyDescent="0.25">
      <c r="B179" s="512"/>
      <c r="C179" s="512"/>
      <c r="D179" s="512"/>
      <c r="E179" s="512"/>
      <c r="F179" s="512"/>
      <c r="G179" s="512"/>
      <c r="H179" s="512"/>
      <c r="I179" s="512"/>
      <c r="J179" s="512"/>
      <c r="K179" s="512"/>
      <c r="L179"/>
    </row>
    <row r="180" spans="2:12" x14ac:dyDescent="0.25">
      <c r="B180" s="516"/>
      <c r="C180" s="516"/>
      <c r="D180" s="516"/>
      <c r="E180" s="516"/>
      <c r="F180" s="516"/>
      <c r="G180" s="516"/>
      <c r="H180" s="516"/>
      <c r="I180" s="516"/>
      <c r="J180" s="516"/>
      <c r="K180" s="30" t="s">
        <v>779</v>
      </c>
      <c r="L180" s="205">
        <f>SUM(L175:L179)</f>
        <v>3990588</v>
      </c>
    </row>
    <row r="181" spans="2:12" x14ac:dyDescent="0.25">
      <c r="B181" s="261" t="s">
        <v>2072</v>
      </c>
    </row>
    <row r="182" spans="2:12" x14ac:dyDescent="0.25">
      <c r="B182" s="36" t="s">
        <v>758</v>
      </c>
      <c r="C182" s="36" t="s">
        <v>759</v>
      </c>
      <c r="D182" s="36" t="s">
        <v>760</v>
      </c>
      <c r="E182" s="36" t="s">
        <v>761</v>
      </c>
      <c r="F182" s="36" t="s">
        <v>762</v>
      </c>
      <c r="G182" s="36" t="s">
        <v>763</v>
      </c>
      <c r="H182" s="36" t="s">
        <v>764</v>
      </c>
      <c r="I182" s="36" t="s">
        <v>46</v>
      </c>
      <c r="J182" s="36" t="s">
        <v>765</v>
      </c>
      <c r="K182" s="36" t="s">
        <v>762</v>
      </c>
      <c r="L182" s="36" t="s">
        <v>766</v>
      </c>
    </row>
    <row r="183" spans="2:12" x14ac:dyDescent="0.25">
      <c r="B183" s="25" t="s">
        <v>629</v>
      </c>
      <c r="C183" s="25"/>
      <c r="D183" s="26">
        <v>45205</v>
      </c>
      <c r="E183" s="25" t="s">
        <v>768</v>
      </c>
      <c r="F183" s="37">
        <v>2023700145</v>
      </c>
      <c r="G183" s="25" t="s">
        <v>1061</v>
      </c>
      <c r="H183" s="25">
        <v>12974137</v>
      </c>
      <c r="I183" s="25" t="s">
        <v>2069</v>
      </c>
      <c r="J183" s="25" t="s">
        <v>771</v>
      </c>
      <c r="K183" s="28">
        <v>2023002024</v>
      </c>
      <c r="L183" s="102">
        <v>310506</v>
      </c>
    </row>
    <row r="184" spans="2:12" x14ac:dyDescent="0.25">
      <c r="B184" s="20" t="s">
        <v>629</v>
      </c>
      <c r="C184" s="20"/>
      <c r="D184" s="21">
        <v>45215</v>
      </c>
      <c r="E184" s="20" t="s">
        <v>768</v>
      </c>
      <c r="F184" s="38">
        <v>2023700147</v>
      </c>
      <c r="G184" s="20" t="s">
        <v>1907</v>
      </c>
      <c r="H184" s="20">
        <v>1085346979</v>
      </c>
      <c r="I184" s="20" t="s">
        <v>2070</v>
      </c>
      <c r="J184" s="20" t="s">
        <v>771</v>
      </c>
      <c r="K184" s="23">
        <v>2023002023</v>
      </c>
      <c r="L184" s="103">
        <v>114004</v>
      </c>
    </row>
    <row r="185" spans="2:12" x14ac:dyDescent="0.25">
      <c r="B185" s="25" t="s">
        <v>629</v>
      </c>
      <c r="C185" s="25"/>
      <c r="D185" s="26">
        <v>45246</v>
      </c>
      <c r="E185" s="25" t="s">
        <v>768</v>
      </c>
      <c r="F185" s="37">
        <v>2023700150</v>
      </c>
      <c r="G185" s="25" t="s">
        <v>1091</v>
      </c>
      <c r="H185" s="25">
        <v>12753169</v>
      </c>
      <c r="I185" s="25" t="s">
        <v>2071</v>
      </c>
      <c r="J185" s="25" t="s">
        <v>771</v>
      </c>
      <c r="K185" s="28">
        <v>2023002289</v>
      </c>
      <c r="L185" s="102">
        <v>625599</v>
      </c>
    </row>
    <row r="186" spans="2:12" x14ac:dyDescent="0.25">
      <c r="B186" s="512"/>
      <c r="C186" s="512"/>
      <c r="D186" s="512"/>
      <c r="E186" s="512"/>
      <c r="F186" s="512"/>
      <c r="G186" s="512"/>
      <c r="H186" s="512"/>
      <c r="I186" s="512"/>
      <c r="J186" s="512"/>
      <c r="K186" s="512"/>
      <c r="L186"/>
    </row>
    <row r="187" spans="2:12" x14ac:dyDescent="0.25">
      <c r="B187" s="516"/>
      <c r="C187" s="516"/>
      <c r="D187" s="516"/>
      <c r="E187" s="516"/>
      <c r="F187" s="516"/>
      <c r="G187" s="516"/>
      <c r="H187" s="516"/>
      <c r="I187" s="516"/>
      <c r="J187" s="516"/>
      <c r="K187" s="30" t="s">
        <v>779</v>
      </c>
      <c r="L187" s="205">
        <f>SUM(L183:L186)</f>
        <v>1050109</v>
      </c>
    </row>
    <row r="189" spans="2:12" x14ac:dyDescent="0.25">
      <c r="B189" t="s">
        <v>1769</v>
      </c>
      <c r="C189" s="146">
        <f>+L23</f>
        <v>10840640</v>
      </c>
    </row>
    <row r="190" spans="2:12" x14ac:dyDescent="0.25">
      <c r="B190" t="s">
        <v>1155</v>
      </c>
      <c r="C190" s="146">
        <f>+L17</f>
        <v>36487440</v>
      </c>
    </row>
    <row r="191" spans="2:12" x14ac:dyDescent="0.25">
      <c r="B191" t="s">
        <v>1481</v>
      </c>
      <c r="C191" s="146">
        <f>+L43+L65</f>
        <v>4192819.8899999997</v>
      </c>
    </row>
    <row r="192" spans="2:12" x14ac:dyDescent="0.25">
      <c r="B192" t="s">
        <v>1199</v>
      </c>
      <c r="C192" s="146">
        <f>+L91</f>
        <v>24935035</v>
      </c>
    </row>
    <row r="193" spans="2:3" x14ac:dyDescent="0.25">
      <c r="B193" t="s">
        <v>2073</v>
      </c>
      <c r="C193" s="146">
        <f>+L146</f>
        <v>148205895</v>
      </c>
    </row>
    <row r="194" spans="2:3" x14ac:dyDescent="0.25">
      <c r="B194" t="s">
        <v>2074</v>
      </c>
      <c r="C194" s="146">
        <f>+L168</f>
        <v>8817339.4299999997</v>
      </c>
    </row>
    <row r="195" spans="2:3" x14ac:dyDescent="0.25">
      <c r="B195" t="s">
        <v>2063</v>
      </c>
      <c r="C195" s="146">
        <f>+L173</f>
        <v>80010</v>
      </c>
    </row>
    <row r="196" spans="2:3" x14ac:dyDescent="0.25">
      <c r="B196" t="s">
        <v>1331</v>
      </c>
      <c r="C196" s="146">
        <f>+L180+L187</f>
        <v>5040697</v>
      </c>
    </row>
    <row r="197" spans="2:3" x14ac:dyDescent="0.25">
      <c r="C197" s="260">
        <f>SUM(C189:C196)</f>
        <v>238599876.31999999</v>
      </c>
    </row>
  </sheetData>
  <mergeCells count="36">
    <mergeCell ref="L65:L66"/>
    <mergeCell ref="B38:K39"/>
    <mergeCell ref="L38:L39"/>
    <mergeCell ref="A3:A13"/>
    <mergeCell ref="B9:J9"/>
    <mergeCell ref="A80:A95"/>
    <mergeCell ref="B91:J91"/>
    <mergeCell ref="A97:A100"/>
    <mergeCell ref="A14:A25"/>
    <mergeCell ref="B65:K66"/>
    <mergeCell ref="L157:L158"/>
    <mergeCell ref="L122:L123"/>
    <mergeCell ref="B139:K140"/>
    <mergeCell ref="L139:L140"/>
    <mergeCell ref="A26:A42"/>
    <mergeCell ref="B43:J43"/>
    <mergeCell ref="A47:A54"/>
    <mergeCell ref="A69:A79"/>
    <mergeCell ref="B40:J40"/>
    <mergeCell ref="B74:K75"/>
    <mergeCell ref="L74:L75"/>
    <mergeCell ref="B89:K90"/>
    <mergeCell ref="L89:L90"/>
    <mergeCell ref="A102:A107"/>
    <mergeCell ref="B122:K123"/>
    <mergeCell ref="B141:J141"/>
    <mergeCell ref="B172:K172"/>
    <mergeCell ref="B167:K167"/>
    <mergeCell ref="B168:J168"/>
    <mergeCell ref="B146:J146"/>
    <mergeCell ref="B157:K158"/>
    <mergeCell ref="B187:J187"/>
    <mergeCell ref="B173:J173"/>
    <mergeCell ref="B179:K179"/>
    <mergeCell ref="B180:J180"/>
    <mergeCell ref="B186:K18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59"/>
  <sheetViews>
    <sheetView topLeftCell="A131" workbookViewId="0">
      <selection activeCell="C158" sqref="C158:G158"/>
    </sheetView>
  </sheetViews>
  <sheetFormatPr baseColWidth="10" defaultRowHeight="15" x14ac:dyDescent="0.25"/>
  <cols>
    <col min="1" max="1" width="16" customWidth="1"/>
    <col min="2" max="2" width="37.140625" customWidth="1"/>
    <col min="3" max="3" width="39.85546875" customWidth="1"/>
    <col min="4" max="4" width="17.7109375" customWidth="1"/>
    <col min="5" max="5" width="22.5703125" customWidth="1"/>
    <col min="6" max="6" width="14.42578125" bestFit="1" customWidth="1"/>
    <col min="7" max="7" width="27.42578125" customWidth="1"/>
    <col min="8" max="8" width="13.85546875" customWidth="1"/>
    <col min="9" max="9" width="44" customWidth="1"/>
    <col min="10" max="10" width="22.85546875" customWidth="1"/>
    <col min="11" max="11" width="12" customWidth="1"/>
    <col min="12" max="12" width="16.140625" style="50" customWidth="1"/>
  </cols>
  <sheetData>
    <row r="1" spans="1:13" ht="24" thickBot="1" x14ac:dyDescent="0.4">
      <c r="A1" s="266"/>
      <c r="B1" s="267" t="s">
        <v>1158</v>
      </c>
      <c r="C1" s="35"/>
      <c r="D1" s="35"/>
      <c r="E1" s="35"/>
      <c r="F1" s="35"/>
      <c r="G1" s="35"/>
      <c r="H1" s="35"/>
      <c r="I1" s="35"/>
      <c r="J1" s="35"/>
      <c r="K1" s="35"/>
      <c r="L1" s="52"/>
    </row>
    <row r="2" spans="1:13" ht="39" customHeight="1" x14ac:dyDescent="0.35">
      <c r="A2" s="536" t="s">
        <v>1934</v>
      </c>
      <c r="B2" s="40" t="s">
        <v>2075</v>
      </c>
      <c r="L2" s="60"/>
    </row>
    <row r="3" spans="1:13" ht="29.25" customHeight="1" x14ac:dyDescent="0.25">
      <c r="A3" s="537"/>
      <c r="B3" s="199" t="s">
        <v>758</v>
      </c>
      <c r="C3" s="199" t="s">
        <v>759</v>
      </c>
      <c r="D3" s="199" t="s">
        <v>760</v>
      </c>
      <c r="E3" s="199" t="s">
        <v>761</v>
      </c>
      <c r="F3" s="199" t="s">
        <v>762</v>
      </c>
      <c r="G3" s="199" t="s">
        <v>763</v>
      </c>
      <c r="H3" s="199" t="s">
        <v>764</v>
      </c>
      <c r="I3" s="199" t="s">
        <v>46</v>
      </c>
      <c r="J3" s="199" t="s">
        <v>765</v>
      </c>
      <c r="K3" s="199" t="s">
        <v>762</v>
      </c>
      <c r="L3" s="199" t="s">
        <v>766</v>
      </c>
      <c r="M3" t="s">
        <v>767</v>
      </c>
    </row>
    <row r="4" spans="1:13" ht="56.25" customHeight="1" x14ac:dyDescent="0.25">
      <c r="A4" s="537"/>
      <c r="B4" s="229" t="s">
        <v>672</v>
      </c>
      <c r="C4" s="148"/>
      <c r="D4" s="149">
        <v>45329</v>
      </c>
      <c r="E4" s="148" t="s">
        <v>768</v>
      </c>
      <c r="F4" s="150">
        <v>2024100339</v>
      </c>
      <c r="G4" s="148" t="s">
        <v>769</v>
      </c>
      <c r="H4" s="148">
        <v>891200200</v>
      </c>
      <c r="I4" s="148" t="s">
        <v>2076</v>
      </c>
      <c r="J4" s="148" t="s">
        <v>771</v>
      </c>
      <c r="K4" s="151">
        <v>2024000004</v>
      </c>
      <c r="L4" s="152">
        <v>6426110</v>
      </c>
      <c r="M4">
        <v>0</v>
      </c>
    </row>
    <row r="5" spans="1:13" ht="56.25" customHeight="1" x14ac:dyDescent="0.25">
      <c r="A5" s="537"/>
      <c r="B5" s="230" t="s">
        <v>672</v>
      </c>
      <c r="C5" s="153"/>
      <c r="D5" s="154">
        <v>45358</v>
      </c>
      <c r="E5" s="153" t="s">
        <v>768</v>
      </c>
      <c r="F5" s="155">
        <v>2024100493</v>
      </c>
      <c r="G5" s="153" t="s">
        <v>769</v>
      </c>
      <c r="H5" s="153">
        <v>891200200</v>
      </c>
      <c r="I5" s="153" t="s">
        <v>2077</v>
      </c>
      <c r="J5" s="153" t="s">
        <v>771</v>
      </c>
      <c r="K5" s="156">
        <v>2024000004</v>
      </c>
      <c r="L5" s="157">
        <v>6101940</v>
      </c>
    </row>
    <row r="6" spans="1:13" ht="56.25" customHeight="1" x14ac:dyDescent="0.25">
      <c r="A6" s="537"/>
      <c r="B6" s="229" t="s">
        <v>672</v>
      </c>
      <c r="C6" s="148"/>
      <c r="D6" s="149">
        <v>45380</v>
      </c>
      <c r="E6" s="148" t="s">
        <v>768</v>
      </c>
      <c r="F6" s="150">
        <v>2024100681</v>
      </c>
      <c r="G6" s="148" t="s">
        <v>769</v>
      </c>
      <c r="H6" s="148">
        <v>891200200</v>
      </c>
      <c r="I6" s="148" t="s">
        <v>2078</v>
      </c>
      <c r="J6" s="148" t="s">
        <v>771</v>
      </c>
      <c r="K6" s="151">
        <v>2024000004</v>
      </c>
      <c r="L6" s="152">
        <v>6405090</v>
      </c>
    </row>
    <row r="7" spans="1:13" ht="29.25" customHeight="1" x14ac:dyDescent="0.25">
      <c r="A7" s="537"/>
      <c r="B7" s="642"/>
      <c r="C7" s="633"/>
      <c r="D7" s="633"/>
      <c r="E7" s="633"/>
      <c r="F7" s="633"/>
      <c r="G7" s="633"/>
      <c r="H7" s="633"/>
      <c r="I7" s="633"/>
      <c r="J7" s="633"/>
      <c r="K7" s="278" t="s">
        <v>779</v>
      </c>
      <c r="L7" s="314">
        <f>SUM(L4:L6)</f>
        <v>18933140</v>
      </c>
    </row>
    <row r="8" spans="1:13" ht="29.25" customHeight="1" x14ac:dyDescent="0.35">
      <c r="A8" s="537"/>
      <c r="B8" s="40" t="s">
        <v>2082</v>
      </c>
      <c r="C8" s="33"/>
      <c r="D8" s="33"/>
      <c r="E8" s="33"/>
      <c r="F8" s="33"/>
      <c r="G8" s="33"/>
      <c r="H8" s="33"/>
      <c r="I8" s="33"/>
      <c r="J8" s="33"/>
      <c r="K8" s="33"/>
      <c r="L8" s="313"/>
    </row>
    <row r="9" spans="1:13" ht="45" customHeight="1" x14ac:dyDescent="0.25">
      <c r="A9" s="537"/>
      <c r="B9" s="36" t="s">
        <v>758</v>
      </c>
      <c r="C9" s="36" t="s">
        <v>759</v>
      </c>
      <c r="D9" s="36" t="s">
        <v>760</v>
      </c>
      <c r="E9" s="36" t="s">
        <v>761</v>
      </c>
      <c r="F9" s="36" t="s">
        <v>762</v>
      </c>
      <c r="G9" s="36" t="s">
        <v>763</v>
      </c>
      <c r="H9" s="36" t="s">
        <v>764</v>
      </c>
      <c r="I9" s="36" t="s">
        <v>46</v>
      </c>
      <c r="J9" s="36" t="s">
        <v>765</v>
      </c>
      <c r="K9" s="36" t="s">
        <v>762</v>
      </c>
      <c r="L9" s="36" t="s">
        <v>766</v>
      </c>
    </row>
    <row r="10" spans="1:13" ht="42" customHeight="1" x14ac:dyDescent="0.25">
      <c r="A10" s="537"/>
      <c r="B10" s="189" t="s">
        <v>673</v>
      </c>
      <c r="C10" s="163"/>
      <c r="D10" s="164">
        <v>45328</v>
      </c>
      <c r="E10" s="163" t="s">
        <v>768</v>
      </c>
      <c r="F10" s="165">
        <v>2024590023</v>
      </c>
      <c r="G10" s="163" t="s">
        <v>769</v>
      </c>
      <c r="H10" s="163">
        <v>891200200</v>
      </c>
      <c r="I10" s="163" t="s">
        <v>2079</v>
      </c>
      <c r="J10" s="163" t="s">
        <v>771</v>
      </c>
      <c r="K10" s="166">
        <v>2024000004</v>
      </c>
      <c r="L10" s="167">
        <v>4052510</v>
      </c>
      <c r="M10">
        <v>0</v>
      </c>
    </row>
    <row r="11" spans="1:13" ht="38.25" customHeight="1" x14ac:dyDescent="0.25">
      <c r="A11" s="537"/>
      <c r="B11" s="188" t="s">
        <v>673</v>
      </c>
      <c r="C11" s="158"/>
      <c r="D11" s="159">
        <v>45353</v>
      </c>
      <c r="E11" s="158" t="s">
        <v>768</v>
      </c>
      <c r="F11" s="160">
        <v>2024590047</v>
      </c>
      <c r="G11" s="158" t="s">
        <v>769</v>
      </c>
      <c r="H11" s="158">
        <v>891200200</v>
      </c>
      <c r="I11" s="158" t="s">
        <v>2080</v>
      </c>
      <c r="J11" s="158" t="s">
        <v>771</v>
      </c>
      <c r="K11" s="161">
        <v>2024000004</v>
      </c>
      <c r="L11" s="162">
        <v>3379480</v>
      </c>
      <c r="M11">
        <v>0</v>
      </c>
    </row>
    <row r="12" spans="1:13" ht="23.25" customHeight="1" x14ac:dyDescent="0.25">
      <c r="A12" s="537"/>
      <c r="B12" s="189" t="s">
        <v>673</v>
      </c>
      <c r="C12" s="163"/>
      <c r="D12" s="164">
        <v>45380</v>
      </c>
      <c r="E12" s="163" t="s">
        <v>768</v>
      </c>
      <c r="F12" s="165">
        <v>2024590069</v>
      </c>
      <c r="G12" s="163" t="s">
        <v>769</v>
      </c>
      <c r="H12" s="163">
        <v>891200200</v>
      </c>
      <c r="I12" s="163" t="s">
        <v>2081</v>
      </c>
      <c r="J12" s="163" t="s">
        <v>771</v>
      </c>
      <c r="K12" s="166">
        <v>2024000004</v>
      </c>
      <c r="L12" s="167">
        <v>3671590</v>
      </c>
      <c r="M12">
        <v>0</v>
      </c>
    </row>
    <row r="13" spans="1:13" ht="20.25" customHeight="1" thickBot="1" x14ac:dyDescent="0.3">
      <c r="A13" s="541"/>
      <c r="B13" s="25"/>
      <c r="C13" s="25"/>
      <c r="D13" s="26"/>
      <c r="E13" s="25"/>
      <c r="F13" s="37"/>
      <c r="G13" s="25"/>
      <c r="H13" s="25"/>
      <c r="I13" s="25"/>
      <c r="J13" s="25"/>
      <c r="K13" s="306" t="s">
        <v>1154</v>
      </c>
      <c r="L13" s="205">
        <f>SUM(L10:L12)</f>
        <v>11103580</v>
      </c>
    </row>
    <row r="14" spans="1:13" ht="37.5" customHeight="1" x14ac:dyDescent="0.25">
      <c r="A14" s="636" t="s">
        <v>1159</v>
      </c>
      <c r="B14" s="199" t="s">
        <v>758</v>
      </c>
      <c r="C14" s="199" t="s">
        <v>759</v>
      </c>
      <c r="D14" s="199" t="s">
        <v>760</v>
      </c>
      <c r="E14" s="199" t="s">
        <v>761</v>
      </c>
      <c r="F14" s="199" t="s">
        <v>762</v>
      </c>
      <c r="G14" s="199" t="s">
        <v>763</v>
      </c>
      <c r="H14" s="199" t="s">
        <v>764</v>
      </c>
      <c r="I14" s="199" t="s">
        <v>46</v>
      </c>
      <c r="J14" s="199" t="s">
        <v>765</v>
      </c>
      <c r="K14" s="199" t="s">
        <v>762</v>
      </c>
      <c r="L14" s="199" t="s">
        <v>766</v>
      </c>
    </row>
    <row r="15" spans="1:13" ht="45" customHeight="1" x14ac:dyDescent="0.25">
      <c r="A15" s="637"/>
      <c r="B15" s="148" t="s">
        <v>670</v>
      </c>
      <c r="C15" s="148"/>
      <c r="D15" s="149">
        <v>45330</v>
      </c>
      <c r="E15" s="148" t="s">
        <v>768</v>
      </c>
      <c r="F15" s="150">
        <v>2024100343</v>
      </c>
      <c r="G15" s="148" t="s">
        <v>804</v>
      </c>
      <c r="H15" s="148">
        <v>891200686</v>
      </c>
      <c r="I15" s="148" t="s">
        <v>2083</v>
      </c>
      <c r="J15" s="148" t="s">
        <v>771</v>
      </c>
      <c r="K15" s="151">
        <v>2024000003</v>
      </c>
      <c r="L15" s="152">
        <v>4061500</v>
      </c>
      <c r="M15">
        <v>0</v>
      </c>
    </row>
    <row r="16" spans="1:13" ht="38.25" customHeight="1" x14ac:dyDescent="0.25">
      <c r="A16" s="637"/>
      <c r="B16" s="153" t="s">
        <v>670</v>
      </c>
      <c r="C16" s="153"/>
      <c r="D16" s="154">
        <v>45357</v>
      </c>
      <c r="E16" s="153" t="s">
        <v>768</v>
      </c>
      <c r="F16" s="155">
        <v>2024100488</v>
      </c>
      <c r="G16" s="153" t="s">
        <v>804</v>
      </c>
      <c r="H16" s="153">
        <v>891200686</v>
      </c>
      <c r="I16" s="153" t="s">
        <v>2084</v>
      </c>
      <c r="J16" s="153" t="s">
        <v>771</v>
      </c>
      <c r="K16" s="156">
        <v>2024000003</v>
      </c>
      <c r="L16" s="157">
        <v>1944210</v>
      </c>
      <c r="M16">
        <v>0</v>
      </c>
    </row>
    <row r="17" spans="1:13" ht="42" customHeight="1" thickBot="1" x14ac:dyDescent="0.3">
      <c r="A17" s="637"/>
      <c r="B17" s="256"/>
      <c r="C17" s="256"/>
      <c r="D17" s="257"/>
      <c r="E17" s="256"/>
      <c r="F17" s="258"/>
      <c r="G17" s="256"/>
      <c r="H17" s="256"/>
      <c r="I17" s="256"/>
      <c r="J17" s="256"/>
      <c r="K17" s="231"/>
      <c r="L17" s="309">
        <f>SUM(L15:L16)</f>
        <v>6005710</v>
      </c>
    </row>
    <row r="18" spans="1:13" ht="28.5" hidden="1" customHeight="1" x14ac:dyDescent="0.25">
      <c r="A18" s="312"/>
      <c r="B18" s="36" t="s">
        <v>758</v>
      </c>
      <c r="C18" s="36" t="s">
        <v>759</v>
      </c>
      <c r="D18" s="36" t="s">
        <v>760</v>
      </c>
      <c r="E18" s="36" t="s">
        <v>761</v>
      </c>
      <c r="F18" s="36" t="s">
        <v>762</v>
      </c>
      <c r="G18" s="36" t="s">
        <v>763</v>
      </c>
      <c r="H18" s="36" t="s">
        <v>764</v>
      </c>
      <c r="I18" s="36" t="s">
        <v>46</v>
      </c>
      <c r="J18" s="36" t="s">
        <v>765</v>
      </c>
      <c r="K18" s="36" t="s">
        <v>762</v>
      </c>
      <c r="L18" s="36" t="s">
        <v>766</v>
      </c>
    </row>
    <row r="19" spans="1:13" ht="29.25" hidden="1" customHeight="1" x14ac:dyDescent="0.25">
      <c r="A19" s="312"/>
      <c r="B19" s="158" t="s">
        <v>740</v>
      </c>
      <c r="C19" s="158"/>
      <c r="D19" s="159">
        <v>45204</v>
      </c>
      <c r="E19" s="158" t="s">
        <v>768</v>
      </c>
      <c r="F19" s="160">
        <v>2023101525</v>
      </c>
      <c r="G19" s="158" t="s">
        <v>1180</v>
      </c>
      <c r="H19" s="158">
        <v>800153993</v>
      </c>
      <c r="I19" s="158" t="s">
        <v>1943</v>
      </c>
      <c r="J19" s="158" t="s">
        <v>771</v>
      </c>
      <c r="K19" s="161">
        <v>2023000009</v>
      </c>
      <c r="L19" s="162">
        <v>93658</v>
      </c>
    </row>
    <row r="20" spans="1:13" ht="35.25" customHeight="1" x14ac:dyDescent="0.25">
      <c r="A20" s="536" t="s">
        <v>1976</v>
      </c>
      <c r="B20" s="189" t="s">
        <v>740</v>
      </c>
      <c r="C20" s="163"/>
      <c r="D20" s="164">
        <v>45293</v>
      </c>
      <c r="E20" s="163" t="s">
        <v>768</v>
      </c>
      <c r="F20" s="165">
        <v>2024100001</v>
      </c>
      <c r="G20" s="163" t="s">
        <v>1180</v>
      </c>
      <c r="H20" s="163">
        <v>800153993</v>
      </c>
      <c r="I20" s="163" t="s">
        <v>2085</v>
      </c>
      <c r="J20" s="163" t="s">
        <v>771</v>
      </c>
      <c r="K20" s="166">
        <v>2024000009</v>
      </c>
      <c r="L20" s="167">
        <v>94758</v>
      </c>
      <c r="M20">
        <v>0</v>
      </c>
    </row>
    <row r="21" spans="1:13" ht="24.75" customHeight="1" x14ac:dyDescent="0.25">
      <c r="A21" s="537"/>
      <c r="B21" s="188" t="s">
        <v>740</v>
      </c>
      <c r="C21" s="158"/>
      <c r="D21" s="159">
        <v>45304</v>
      </c>
      <c r="E21" s="158" t="s">
        <v>768</v>
      </c>
      <c r="F21" s="160">
        <v>2024100062</v>
      </c>
      <c r="G21" s="158" t="s">
        <v>845</v>
      </c>
      <c r="H21" s="158">
        <v>830122566</v>
      </c>
      <c r="I21" s="158" t="s">
        <v>2086</v>
      </c>
      <c r="J21" s="158" t="s">
        <v>771</v>
      </c>
      <c r="K21" s="161">
        <v>2024000008</v>
      </c>
      <c r="L21" s="162">
        <v>50041</v>
      </c>
      <c r="M21">
        <v>0</v>
      </c>
    </row>
    <row r="22" spans="1:13" x14ac:dyDescent="0.25">
      <c r="A22" s="537"/>
      <c r="B22" s="189" t="s">
        <v>740</v>
      </c>
      <c r="C22" s="163"/>
      <c r="D22" s="164">
        <v>45307</v>
      </c>
      <c r="E22" s="163" t="s">
        <v>768</v>
      </c>
      <c r="F22" s="165">
        <v>2024100068</v>
      </c>
      <c r="G22" s="163" t="s">
        <v>893</v>
      </c>
      <c r="H22" s="163">
        <v>901028579</v>
      </c>
      <c r="I22" s="163" t="s">
        <v>2087</v>
      </c>
      <c r="J22" s="163" t="s">
        <v>771</v>
      </c>
      <c r="K22" s="166">
        <v>2024000007</v>
      </c>
      <c r="L22" s="167">
        <v>756304</v>
      </c>
      <c r="M22">
        <v>0</v>
      </c>
    </row>
    <row r="23" spans="1:13" x14ac:dyDescent="0.25">
      <c r="A23" s="537"/>
      <c r="B23" s="188" t="s">
        <v>740</v>
      </c>
      <c r="C23" s="158"/>
      <c r="D23" s="159">
        <v>45324</v>
      </c>
      <c r="E23" s="158" t="s">
        <v>768</v>
      </c>
      <c r="F23" s="160">
        <v>2024100300</v>
      </c>
      <c r="G23" s="158" t="s">
        <v>1180</v>
      </c>
      <c r="H23" s="158">
        <v>800153993</v>
      </c>
      <c r="I23" s="158" t="s">
        <v>2088</v>
      </c>
      <c r="J23" s="158" t="s">
        <v>771</v>
      </c>
      <c r="K23" s="161">
        <v>2024000009</v>
      </c>
      <c r="L23" s="162">
        <v>93758</v>
      </c>
      <c r="M23">
        <v>0</v>
      </c>
    </row>
    <row r="24" spans="1:13" ht="25.5" customHeight="1" x14ac:dyDescent="0.25">
      <c r="A24" s="537"/>
      <c r="B24" s="189" t="s">
        <v>740</v>
      </c>
      <c r="C24" s="163"/>
      <c r="D24" s="164">
        <v>45337</v>
      </c>
      <c r="E24" s="163" t="s">
        <v>768</v>
      </c>
      <c r="F24" s="165">
        <v>2024100353</v>
      </c>
      <c r="G24" s="163" t="s">
        <v>845</v>
      </c>
      <c r="H24" s="163">
        <v>830122566</v>
      </c>
      <c r="I24" s="163" t="s">
        <v>2089</v>
      </c>
      <c r="J24" s="163" t="s">
        <v>771</v>
      </c>
      <c r="K24" s="166">
        <v>2024000008</v>
      </c>
      <c r="L24" s="167">
        <v>74199</v>
      </c>
      <c r="M24">
        <v>0</v>
      </c>
    </row>
    <row r="25" spans="1:13" x14ac:dyDescent="0.25">
      <c r="A25" s="537"/>
      <c r="B25" s="188" t="s">
        <v>740</v>
      </c>
      <c r="C25" s="158"/>
      <c r="D25" s="159">
        <v>45335</v>
      </c>
      <c r="E25" s="158" t="s">
        <v>768</v>
      </c>
      <c r="F25" s="160">
        <v>2024100359</v>
      </c>
      <c r="G25" s="158" t="s">
        <v>845</v>
      </c>
      <c r="H25" s="158">
        <v>830122566</v>
      </c>
      <c r="I25" s="158" t="s">
        <v>2090</v>
      </c>
      <c r="J25" s="158" t="s">
        <v>771</v>
      </c>
      <c r="K25" s="161">
        <v>2024000008</v>
      </c>
      <c r="L25" s="162">
        <v>22687</v>
      </c>
      <c r="M25">
        <v>0</v>
      </c>
    </row>
    <row r="26" spans="1:13" x14ac:dyDescent="0.25">
      <c r="A26" s="537"/>
      <c r="B26" s="189" t="s">
        <v>740</v>
      </c>
      <c r="C26" s="163"/>
      <c r="D26" s="164">
        <v>45350</v>
      </c>
      <c r="E26" s="163" t="s">
        <v>768</v>
      </c>
      <c r="F26" s="165">
        <v>2024100453</v>
      </c>
      <c r="G26" s="163" t="s">
        <v>845</v>
      </c>
      <c r="H26" s="163">
        <v>830122566</v>
      </c>
      <c r="I26" s="163" t="s">
        <v>2091</v>
      </c>
      <c r="J26" s="163" t="s">
        <v>771</v>
      </c>
      <c r="K26" s="166">
        <v>2024000008</v>
      </c>
      <c r="L26" s="167">
        <v>23088.74</v>
      </c>
      <c r="M26">
        <v>0</v>
      </c>
    </row>
    <row r="27" spans="1:13" x14ac:dyDescent="0.25">
      <c r="A27" s="537"/>
      <c r="B27" s="188" t="s">
        <v>740</v>
      </c>
      <c r="C27" s="158"/>
      <c r="D27" s="159">
        <v>45353</v>
      </c>
      <c r="E27" s="158" t="s">
        <v>768</v>
      </c>
      <c r="F27" s="160">
        <v>2024100469</v>
      </c>
      <c r="G27" s="158" t="s">
        <v>1180</v>
      </c>
      <c r="H27" s="158">
        <v>800153993</v>
      </c>
      <c r="I27" s="158" t="s">
        <v>2092</v>
      </c>
      <c r="J27" s="158" t="s">
        <v>771</v>
      </c>
      <c r="K27" s="161">
        <v>2024000009</v>
      </c>
      <c r="L27" s="162">
        <v>95758</v>
      </c>
      <c r="M27">
        <v>0</v>
      </c>
    </row>
    <row r="28" spans="1:13" ht="15.75" customHeight="1" x14ac:dyDescent="0.25">
      <c r="A28" s="537"/>
      <c r="B28" s="189" t="s">
        <v>740</v>
      </c>
      <c r="C28" s="163"/>
      <c r="D28" s="164">
        <v>45364</v>
      </c>
      <c r="E28" s="163" t="s">
        <v>768</v>
      </c>
      <c r="F28" s="165">
        <v>2024100511</v>
      </c>
      <c r="G28" s="163" t="s">
        <v>845</v>
      </c>
      <c r="H28" s="163">
        <v>830122566</v>
      </c>
      <c r="I28" s="163" t="s">
        <v>2093</v>
      </c>
      <c r="J28" s="163" t="s">
        <v>771</v>
      </c>
      <c r="K28" s="166">
        <v>2024000008</v>
      </c>
      <c r="L28" s="167">
        <v>50304</v>
      </c>
      <c r="M28">
        <v>0</v>
      </c>
    </row>
    <row r="29" spans="1:13" x14ac:dyDescent="0.25">
      <c r="A29" s="537"/>
      <c r="B29" s="188" t="s">
        <v>740</v>
      </c>
      <c r="C29" s="158"/>
      <c r="D29" s="159">
        <v>45381</v>
      </c>
      <c r="E29" s="158" t="s">
        <v>768</v>
      </c>
      <c r="F29" s="160">
        <v>2024100653</v>
      </c>
      <c r="G29" s="158" t="s">
        <v>893</v>
      </c>
      <c r="H29" s="158">
        <v>901028579</v>
      </c>
      <c r="I29" s="158" t="s">
        <v>2094</v>
      </c>
      <c r="J29" s="158" t="s">
        <v>771</v>
      </c>
      <c r="K29" s="161">
        <v>2024000007</v>
      </c>
      <c r="L29" s="162">
        <v>168067.25</v>
      </c>
      <c r="M29">
        <v>0</v>
      </c>
    </row>
    <row r="30" spans="1:13" x14ac:dyDescent="0.25">
      <c r="A30" s="537"/>
      <c r="B30" s="189" t="s">
        <v>740</v>
      </c>
      <c r="C30" s="163"/>
      <c r="D30" s="164">
        <v>45381</v>
      </c>
      <c r="E30" s="163" t="s">
        <v>768</v>
      </c>
      <c r="F30" s="165">
        <v>2024100654</v>
      </c>
      <c r="G30" s="163" t="s">
        <v>893</v>
      </c>
      <c r="H30" s="163">
        <v>901028579</v>
      </c>
      <c r="I30" s="163" t="s">
        <v>2095</v>
      </c>
      <c r="J30" s="163" t="s">
        <v>771</v>
      </c>
      <c r="K30" s="166">
        <v>2024000007</v>
      </c>
      <c r="L30" s="167">
        <v>840336.5</v>
      </c>
      <c r="M30">
        <v>0</v>
      </c>
    </row>
    <row r="31" spans="1:13" x14ac:dyDescent="0.25">
      <c r="A31" s="537"/>
      <c r="B31" s="643" t="s">
        <v>779</v>
      </c>
      <c r="C31" s="640"/>
      <c r="D31" s="640"/>
      <c r="E31" s="640"/>
      <c r="F31" s="640"/>
      <c r="G31" s="640"/>
      <c r="H31" s="640"/>
      <c r="I31" s="640"/>
      <c r="J31" s="640"/>
      <c r="K31" s="640"/>
      <c r="L31" s="596">
        <f>SUM(L19:L30)</f>
        <v>2362959.4900000002</v>
      </c>
    </row>
    <row r="32" spans="1:13" ht="10.5" customHeight="1" thickBot="1" x14ac:dyDescent="0.3">
      <c r="A32" s="541"/>
      <c r="B32" s="643"/>
      <c r="C32" s="640"/>
      <c r="D32" s="640"/>
      <c r="E32" s="640"/>
      <c r="F32" s="640"/>
      <c r="G32" s="640"/>
      <c r="H32" s="640"/>
      <c r="I32" s="640"/>
      <c r="J32" s="640"/>
      <c r="K32" s="640"/>
      <c r="L32" s="597"/>
    </row>
    <row r="33" spans="1:13" ht="24.75" customHeight="1" x14ac:dyDescent="0.25">
      <c r="A33" s="616" t="s">
        <v>1957</v>
      </c>
      <c r="B33" s="36" t="s">
        <v>758</v>
      </c>
      <c r="C33" s="36" t="s">
        <v>759</v>
      </c>
      <c r="D33" s="36" t="s">
        <v>760</v>
      </c>
      <c r="E33" s="36" t="s">
        <v>761</v>
      </c>
      <c r="F33" s="36" t="s">
        <v>762</v>
      </c>
      <c r="G33" s="36" t="s">
        <v>763</v>
      </c>
      <c r="H33" s="36" t="s">
        <v>764</v>
      </c>
      <c r="I33" s="36" t="s">
        <v>46</v>
      </c>
      <c r="J33" s="36" t="s">
        <v>765</v>
      </c>
      <c r="K33" s="36" t="s">
        <v>762</v>
      </c>
      <c r="L33" s="36" t="s">
        <v>766</v>
      </c>
    </row>
    <row r="34" spans="1:13" ht="23.25" customHeight="1" x14ac:dyDescent="0.25">
      <c r="A34" s="617"/>
      <c r="B34" s="188" t="s">
        <v>739</v>
      </c>
      <c r="C34" s="158"/>
      <c r="D34" s="159">
        <v>45292</v>
      </c>
      <c r="E34" s="158" t="s">
        <v>768</v>
      </c>
      <c r="F34" s="160">
        <v>2024590001</v>
      </c>
      <c r="G34" s="158" t="s">
        <v>1180</v>
      </c>
      <c r="H34" s="158">
        <v>800153993</v>
      </c>
      <c r="I34" s="158" t="s">
        <v>2096</v>
      </c>
      <c r="J34" s="158" t="s">
        <v>771</v>
      </c>
      <c r="K34" s="161">
        <v>2024000005</v>
      </c>
      <c r="L34" s="162">
        <v>62054</v>
      </c>
      <c r="M34">
        <v>0</v>
      </c>
    </row>
    <row r="35" spans="1:13" x14ac:dyDescent="0.25">
      <c r="A35" s="617"/>
      <c r="B35" s="189" t="s">
        <v>739</v>
      </c>
      <c r="C35" s="163"/>
      <c r="D35" s="164">
        <v>45292</v>
      </c>
      <c r="E35" s="163" t="s">
        <v>768</v>
      </c>
      <c r="F35" s="165">
        <v>2024590002</v>
      </c>
      <c r="G35" s="163" t="s">
        <v>1180</v>
      </c>
      <c r="H35" s="163">
        <v>800153993</v>
      </c>
      <c r="I35" s="163" t="s">
        <v>2097</v>
      </c>
      <c r="J35" s="163" t="s">
        <v>771</v>
      </c>
      <c r="K35" s="166">
        <v>2024000005</v>
      </c>
      <c r="L35" s="167">
        <v>62054</v>
      </c>
      <c r="M35">
        <v>0</v>
      </c>
    </row>
    <row r="36" spans="1:13" x14ac:dyDescent="0.25">
      <c r="A36" s="617"/>
      <c r="B36" s="188" t="s">
        <v>739</v>
      </c>
      <c r="C36" s="158"/>
      <c r="D36" s="159">
        <v>45292</v>
      </c>
      <c r="E36" s="158" t="s">
        <v>768</v>
      </c>
      <c r="F36" s="160">
        <v>2024590003</v>
      </c>
      <c r="G36" s="158" t="s">
        <v>1180</v>
      </c>
      <c r="H36" s="158">
        <v>800153993</v>
      </c>
      <c r="I36" s="158" t="s">
        <v>2098</v>
      </c>
      <c r="J36" s="158" t="s">
        <v>771</v>
      </c>
      <c r="K36" s="161">
        <v>2024000005</v>
      </c>
      <c r="L36" s="162">
        <v>62054</v>
      </c>
      <c r="M36">
        <v>0</v>
      </c>
    </row>
    <row r="37" spans="1:13" x14ac:dyDescent="0.25">
      <c r="A37" s="617"/>
      <c r="B37" s="189" t="s">
        <v>739</v>
      </c>
      <c r="C37" s="163"/>
      <c r="D37" s="164">
        <v>45292</v>
      </c>
      <c r="E37" s="163" t="s">
        <v>768</v>
      </c>
      <c r="F37" s="165">
        <v>2024590004</v>
      </c>
      <c r="G37" s="163" t="s">
        <v>1180</v>
      </c>
      <c r="H37" s="163">
        <v>800153993</v>
      </c>
      <c r="I37" s="163" t="s">
        <v>2099</v>
      </c>
      <c r="J37" s="163" t="s">
        <v>771</v>
      </c>
      <c r="K37" s="166">
        <v>2024000005</v>
      </c>
      <c r="L37" s="167">
        <v>62054</v>
      </c>
      <c r="M37">
        <v>0</v>
      </c>
    </row>
    <row r="38" spans="1:13" ht="29.25" customHeight="1" x14ac:dyDescent="0.25">
      <c r="A38" s="617"/>
      <c r="B38" s="188" t="s">
        <v>739</v>
      </c>
      <c r="C38" s="158"/>
      <c r="D38" s="159">
        <v>45292</v>
      </c>
      <c r="E38" s="158" t="s">
        <v>768</v>
      </c>
      <c r="F38" s="160">
        <v>2024590005</v>
      </c>
      <c r="G38" s="158" t="s">
        <v>1180</v>
      </c>
      <c r="H38" s="158">
        <v>800153993</v>
      </c>
      <c r="I38" s="158" t="s">
        <v>2100</v>
      </c>
      <c r="J38" s="158" t="s">
        <v>771</v>
      </c>
      <c r="K38" s="161">
        <v>2024000005</v>
      </c>
      <c r="L38" s="162">
        <v>62054</v>
      </c>
      <c r="M38">
        <v>0</v>
      </c>
    </row>
    <row r="39" spans="1:13" ht="37.5" customHeight="1" x14ac:dyDescent="0.25">
      <c r="A39" s="617"/>
      <c r="B39" s="189" t="s">
        <v>739</v>
      </c>
      <c r="C39" s="163"/>
      <c r="D39" s="164">
        <v>45292</v>
      </c>
      <c r="E39" s="163" t="s">
        <v>768</v>
      </c>
      <c r="F39" s="165">
        <v>2024590006</v>
      </c>
      <c r="G39" s="163" t="s">
        <v>1180</v>
      </c>
      <c r="H39" s="163">
        <v>800153993</v>
      </c>
      <c r="I39" s="163" t="s">
        <v>2101</v>
      </c>
      <c r="J39" s="163" t="s">
        <v>771</v>
      </c>
      <c r="K39" s="166">
        <v>2024000005</v>
      </c>
      <c r="L39" s="167">
        <v>62054</v>
      </c>
      <c r="M39">
        <v>0</v>
      </c>
    </row>
    <row r="40" spans="1:13" ht="27.75" customHeight="1" x14ac:dyDescent="0.25">
      <c r="A40" s="617"/>
      <c r="B40" s="188" t="s">
        <v>739</v>
      </c>
      <c r="C40" s="158"/>
      <c r="D40" s="159">
        <v>45324</v>
      </c>
      <c r="E40" s="158" t="s">
        <v>768</v>
      </c>
      <c r="F40" s="160">
        <v>2024590017</v>
      </c>
      <c r="G40" s="158" t="s">
        <v>1180</v>
      </c>
      <c r="H40" s="158">
        <v>800153993</v>
      </c>
      <c r="I40" s="158" t="s">
        <v>2102</v>
      </c>
      <c r="J40" s="158" t="s">
        <v>771</v>
      </c>
      <c r="K40" s="161">
        <v>2024000005</v>
      </c>
      <c r="L40" s="162">
        <v>62054</v>
      </c>
      <c r="M40">
        <v>0</v>
      </c>
    </row>
    <row r="41" spans="1:13" ht="27" customHeight="1" x14ac:dyDescent="0.25">
      <c r="A41" s="617"/>
      <c r="B41" s="189" t="s">
        <v>739</v>
      </c>
      <c r="C41" s="163"/>
      <c r="D41" s="164">
        <v>45324</v>
      </c>
      <c r="E41" s="163" t="s">
        <v>768</v>
      </c>
      <c r="F41" s="165">
        <v>2024590018</v>
      </c>
      <c r="G41" s="163" t="s">
        <v>1180</v>
      </c>
      <c r="H41" s="163">
        <v>800153993</v>
      </c>
      <c r="I41" s="163" t="s">
        <v>2103</v>
      </c>
      <c r="J41" s="163" t="s">
        <v>771</v>
      </c>
      <c r="K41" s="166">
        <v>2024000005</v>
      </c>
      <c r="L41" s="167">
        <v>62054</v>
      </c>
      <c r="M41">
        <v>0</v>
      </c>
    </row>
    <row r="42" spans="1:13" ht="15" customHeight="1" x14ac:dyDescent="0.25">
      <c r="A42" s="617"/>
      <c r="B42" s="188" t="s">
        <v>739</v>
      </c>
      <c r="C42" s="158"/>
      <c r="D42" s="159">
        <v>45324</v>
      </c>
      <c r="E42" s="158" t="s">
        <v>768</v>
      </c>
      <c r="F42" s="160">
        <v>2024590019</v>
      </c>
      <c r="G42" s="158" t="s">
        <v>1180</v>
      </c>
      <c r="H42" s="158">
        <v>800153993</v>
      </c>
      <c r="I42" s="158" t="s">
        <v>2104</v>
      </c>
      <c r="J42" s="158" t="s">
        <v>771</v>
      </c>
      <c r="K42" s="161">
        <v>2024000005</v>
      </c>
      <c r="L42" s="162">
        <v>62054</v>
      </c>
      <c r="M42">
        <v>0</v>
      </c>
    </row>
    <row r="43" spans="1:13" ht="25.5" customHeight="1" x14ac:dyDescent="0.25">
      <c r="A43" s="617"/>
      <c r="B43" s="189" t="s">
        <v>739</v>
      </c>
      <c r="C43" s="163"/>
      <c r="D43" s="164">
        <v>45324</v>
      </c>
      <c r="E43" s="163" t="s">
        <v>768</v>
      </c>
      <c r="F43" s="165">
        <v>2024590020</v>
      </c>
      <c r="G43" s="163" t="s">
        <v>1180</v>
      </c>
      <c r="H43" s="163">
        <v>800153993</v>
      </c>
      <c r="I43" s="163" t="s">
        <v>2105</v>
      </c>
      <c r="J43" s="163" t="s">
        <v>771</v>
      </c>
      <c r="K43" s="166">
        <v>2024000005</v>
      </c>
      <c r="L43" s="167">
        <v>62054</v>
      </c>
      <c r="M43">
        <v>0</v>
      </c>
    </row>
    <row r="44" spans="1:13" ht="27.75" customHeight="1" x14ac:dyDescent="0.25">
      <c r="A44" s="617"/>
      <c r="B44" s="188" t="s">
        <v>739</v>
      </c>
      <c r="C44" s="158"/>
      <c r="D44" s="159">
        <v>45324</v>
      </c>
      <c r="E44" s="158" t="s">
        <v>768</v>
      </c>
      <c r="F44" s="160">
        <v>2024590021</v>
      </c>
      <c r="G44" s="158" t="s">
        <v>1180</v>
      </c>
      <c r="H44" s="158">
        <v>800153993</v>
      </c>
      <c r="I44" s="158" t="s">
        <v>2106</v>
      </c>
      <c r="J44" s="158" t="s">
        <v>771</v>
      </c>
      <c r="K44" s="161">
        <v>2024000005</v>
      </c>
      <c r="L44" s="162">
        <v>62054</v>
      </c>
      <c r="M44">
        <v>0</v>
      </c>
    </row>
    <row r="45" spans="1:13" x14ac:dyDescent="0.25">
      <c r="A45" s="617"/>
      <c r="B45" s="189" t="s">
        <v>739</v>
      </c>
      <c r="C45" s="163"/>
      <c r="D45" s="164">
        <v>45324</v>
      </c>
      <c r="E45" s="163" t="s">
        <v>768</v>
      </c>
      <c r="F45" s="165">
        <v>2024590022</v>
      </c>
      <c r="G45" s="163" t="s">
        <v>1180</v>
      </c>
      <c r="H45" s="163">
        <v>800153993</v>
      </c>
      <c r="I45" s="163" t="s">
        <v>2107</v>
      </c>
      <c r="J45" s="163" t="s">
        <v>771</v>
      </c>
      <c r="K45" s="166">
        <v>2024000005</v>
      </c>
      <c r="L45" s="167">
        <v>62054</v>
      </c>
      <c r="M45">
        <v>0</v>
      </c>
    </row>
    <row r="46" spans="1:13" x14ac:dyDescent="0.25">
      <c r="A46" s="617"/>
      <c r="B46" s="188" t="s">
        <v>739</v>
      </c>
      <c r="C46" s="158"/>
      <c r="D46" s="159">
        <v>45353</v>
      </c>
      <c r="E46" s="158" t="s">
        <v>768</v>
      </c>
      <c r="F46" s="160">
        <v>2024590046</v>
      </c>
      <c r="G46" s="158" t="s">
        <v>1180</v>
      </c>
      <c r="H46" s="158">
        <v>800153993</v>
      </c>
      <c r="I46" s="158" t="s">
        <v>2108</v>
      </c>
      <c r="J46" s="158" t="s">
        <v>771</v>
      </c>
      <c r="K46" s="161">
        <v>2024000005</v>
      </c>
      <c r="L46" s="162">
        <v>62054</v>
      </c>
      <c r="M46">
        <v>0</v>
      </c>
    </row>
    <row r="47" spans="1:13" x14ac:dyDescent="0.25">
      <c r="A47" s="617"/>
      <c r="B47" s="189" t="s">
        <v>739</v>
      </c>
      <c r="C47" s="163"/>
      <c r="D47" s="164">
        <v>45353</v>
      </c>
      <c r="E47" s="163" t="s">
        <v>768</v>
      </c>
      <c r="F47" s="165">
        <v>2024590048</v>
      </c>
      <c r="G47" s="163" t="s">
        <v>1180</v>
      </c>
      <c r="H47" s="163">
        <v>800153993</v>
      </c>
      <c r="I47" s="163" t="s">
        <v>2109</v>
      </c>
      <c r="J47" s="163" t="s">
        <v>771</v>
      </c>
      <c r="K47" s="166">
        <v>2024000005</v>
      </c>
      <c r="L47" s="167">
        <v>62054</v>
      </c>
      <c r="M47">
        <v>0</v>
      </c>
    </row>
    <row r="48" spans="1:13" x14ac:dyDescent="0.25">
      <c r="A48" s="617"/>
      <c r="B48" s="188" t="s">
        <v>739</v>
      </c>
      <c r="C48" s="158"/>
      <c r="D48" s="159">
        <v>45353</v>
      </c>
      <c r="E48" s="158" t="s">
        <v>768</v>
      </c>
      <c r="F48" s="160">
        <v>2024590049</v>
      </c>
      <c r="G48" s="158" t="s">
        <v>1180</v>
      </c>
      <c r="H48" s="158">
        <v>800153993</v>
      </c>
      <c r="I48" s="158" t="s">
        <v>2110</v>
      </c>
      <c r="J48" s="158" t="s">
        <v>771</v>
      </c>
      <c r="K48" s="161">
        <v>2024000005</v>
      </c>
      <c r="L48" s="162">
        <v>62054</v>
      </c>
      <c r="M48">
        <v>0</v>
      </c>
    </row>
    <row r="49" spans="1:13" ht="24" customHeight="1" x14ac:dyDescent="0.25">
      <c r="A49" s="617"/>
      <c r="B49" s="189" t="s">
        <v>739</v>
      </c>
      <c r="C49" s="163"/>
      <c r="D49" s="164">
        <v>45353</v>
      </c>
      <c r="E49" s="163" t="s">
        <v>768</v>
      </c>
      <c r="F49" s="165">
        <v>2024590050</v>
      </c>
      <c r="G49" s="163" t="s">
        <v>1180</v>
      </c>
      <c r="H49" s="163">
        <v>800153993</v>
      </c>
      <c r="I49" s="163" t="s">
        <v>2111</v>
      </c>
      <c r="J49" s="163" t="s">
        <v>771</v>
      </c>
      <c r="K49" s="166">
        <v>2024000005</v>
      </c>
      <c r="L49" s="167">
        <v>62054</v>
      </c>
      <c r="M49">
        <v>0</v>
      </c>
    </row>
    <row r="50" spans="1:13" x14ac:dyDescent="0.25">
      <c r="A50" s="617"/>
      <c r="B50" s="188" t="s">
        <v>739</v>
      </c>
      <c r="C50" s="158"/>
      <c r="D50" s="159">
        <v>45353</v>
      </c>
      <c r="E50" s="158" t="s">
        <v>768</v>
      </c>
      <c r="F50" s="160">
        <v>2024590051</v>
      </c>
      <c r="G50" s="158" t="s">
        <v>1180</v>
      </c>
      <c r="H50" s="158">
        <v>800153993</v>
      </c>
      <c r="I50" s="158" t="s">
        <v>2112</v>
      </c>
      <c r="J50" s="158" t="s">
        <v>771</v>
      </c>
      <c r="K50" s="161">
        <v>2024000005</v>
      </c>
      <c r="L50" s="162">
        <v>62054</v>
      </c>
      <c r="M50">
        <v>0</v>
      </c>
    </row>
    <row r="51" spans="1:13" ht="15.75" thickBot="1" x14ac:dyDescent="0.3">
      <c r="A51" s="618"/>
      <c r="B51" s="189" t="s">
        <v>739</v>
      </c>
      <c r="C51" s="163"/>
      <c r="D51" s="164">
        <v>45353</v>
      </c>
      <c r="E51" s="163" t="s">
        <v>768</v>
      </c>
      <c r="F51" s="165">
        <v>2024590052</v>
      </c>
      <c r="G51" s="163" t="s">
        <v>1180</v>
      </c>
      <c r="H51" s="163">
        <v>800153993</v>
      </c>
      <c r="I51" s="163" t="s">
        <v>2113</v>
      </c>
      <c r="J51" s="163" t="s">
        <v>771</v>
      </c>
      <c r="K51" s="166">
        <v>2024000005</v>
      </c>
      <c r="L51" s="167">
        <v>62054</v>
      </c>
      <c r="M51">
        <v>0</v>
      </c>
    </row>
    <row r="52" spans="1:13" ht="15" customHeight="1" x14ac:dyDescent="0.25">
      <c r="A52" s="616" t="s">
        <v>1199</v>
      </c>
      <c r="B52" s="639" t="s">
        <v>1521</v>
      </c>
      <c r="C52" s="598"/>
      <c r="D52" s="598"/>
      <c r="E52" s="598"/>
      <c r="F52" s="598"/>
      <c r="G52" s="598"/>
      <c r="H52" s="598"/>
      <c r="I52" s="598"/>
      <c r="J52" s="598"/>
      <c r="K52" s="598"/>
      <c r="L52" s="571">
        <f>SUM(L34:L51)</f>
        <v>1116972</v>
      </c>
    </row>
    <row r="53" spans="1:13" x14ac:dyDescent="0.25">
      <c r="A53" s="617"/>
      <c r="B53" s="639"/>
      <c r="C53" s="598"/>
      <c r="D53" s="598"/>
      <c r="E53" s="598"/>
      <c r="F53" s="598"/>
      <c r="G53" s="598"/>
      <c r="H53" s="598"/>
      <c r="I53" s="598"/>
      <c r="J53" s="598"/>
      <c r="K53" s="598"/>
      <c r="L53" s="572"/>
    </row>
    <row r="54" spans="1:13" x14ac:dyDescent="0.25">
      <c r="A54" s="617"/>
      <c r="B54" s="174" t="s">
        <v>758</v>
      </c>
      <c r="C54" s="174" t="s">
        <v>759</v>
      </c>
      <c r="D54" s="174" t="s">
        <v>760</v>
      </c>
      <c r="E54" s="174" t="s">
        <v>761</v>
      </c>
      <c r="F54" s="174" t="s">
        <v>762</v>
      </c>
      <c r="G54" s="174" t="s">
        <v>763</v>
      </c>
      <c r="H54" s="174" t="s">
        <v>764</v>
      </c>
      <c r="I54" s="174" t="s">
        <v>46</v>
      </c>
      <c r="J54" s="174" t="s">
        <v>765</v>
      </c>
      <c r="K54" s="174" t="s">
        <v>762</v>
      </c>
      <c r="L54" s="174" t="s">
        <v>766</v>
      </c>
    </row>
    <row r="55" spans="1:13" x14ac:dyDescent="0.25">
      <c r="A55" s="617"/>
      <c r="B55" s="158" t="s">
        <v>668</v>
      </c>
      <c r="C55" s="158"/>
      <c r="D55" s="159">
        <v>45313</v>
      </c>
      <c r="E55" s="158" t="s">
        <v>1200</v>
      </c>
      <c r="F55" s="160">
        <v>2024000019</v>
      </c>
      <c r="G55" s="158" t="s">
        <v>900</v>
      </c>
      <c r="H55" s="158">
        <v>814003050</v>
      </c>
      <c r="I55" s="158" t="s">
        <v>2114</v>
      </c>
      <c r="J55" s="158" t="s">
        <v>771</v>
      </c>
      <c r="K55" s="161">
        <v>2024000081</v>
      </c>
      <c r="L55" s="162">
        <v>4053840</v>
      </c>
      <c r="M55">
        <v>0</v>
      </c>
    </row>
    <row r="56" spans="1:13" x14ac:dyDescent="0.25">
      <c r="A56" s="617"/>
      <c r="B56" s="163" t="s">
        <v>668</v>
      </c>
      <c r="C56" s="163"/>
      <c r="D56" s="164">
        <v>45333</v>
      </c>
      <c r="E56" s="163" t="s">
        <v>1200</v>
      </c>
      <c r="F56" s="165">
        <v>2024000056</v>
      </c>
      <c r="G56" s="163" t="s">
        <v>900</v>
      </c>
      <c r="H56" s="163">
        <v>814003050</v>
      </c>
      <c r="I56" s="163" t="s">
        <v>2115</v>
      </c>
      <c r="J56" s="163" t="s">
        <v>771</v>
      </c>
      <c r="K56" s="166">
        <v>2024000081</v>
      </c>
      <c r="L56" s="167">
        <v>3605700</v>
      </c>
      <c r="M56">
        <v>0</v>
      </c>
    </row>
    <row r="57" spans="1:13" x14ac:dyDescent="0.25">
      <c r="A57" s="617"/>
      <c r="B57" s="158" t="s">
        <v>668</v>
      </c>
      <c r="C57" s="158"/>
      <c r="D57" s="159">
        <v>45350</v>
      </c>
      <c r="E57" s="158" t="s">
        <v>1200</v>
      </c>
      <c r="F57" s="160">
        <v>2024000093</v>
      </c>
      <c r="G57" s="158" t="s">
        <v>900</v>
      </c>
      <c r="H57" s="158">
        <v>814003050</v>
      </c>
      <c r="I57" s="158" t="s">
        <v>2116</v>
      </c>
      <c r="J57" s="158" t="s">
        <v>771</v>
      </c>
      <c r="K57" s="161">
        <v>2024000081</v>
      </c>
      <c r="L57" s="162">
        <v>3752320</v>
      </c>
      <c r="M57">
        <v>0</v>
      </c>
    </row>
    <row r="58" spans="1:13" x14ac:dyDescent="0.25">
      <c r="A58" s="617"/>
      <c r="B58" s="163" t="s">
        <v>668</v>
      </c>
      <c r="C58" s="163"/>
      <c r="D58" s="164">
        <v>45371</v>
      </c>
      <c r="E58" s="163" t="s">
        <v>1200</v>
      </c>
      <c r="F58" s="165">
        <v>2024000136</v>
      </c>
      <c r="G58" s="163" t="s">
        <v>900</v>
      </c>
      <c r="H58" s="163">
        <v>814003050</v>
      </c>
      <c r="I58" s="163" t="s">
        <v>2117</v>
      </c>
      <c r="J58" s="163" t="s">
        <v>771</v>
      </c>
      <c r="K58" s="166">
        <v>2024000081</v>
      </c>
      <c r="L58" s="167">
        <v>4290200</v>
      </c>
      <c r="M58">
        <v>0</v>
      </c>
    </row>
    <row r="59" spans="1:13" x14ac:dyDescent="0.25">
      <c r="A59" s="617"/>
      <c r="B59" s="589" t="s">
        <v>1527</v>
      </c>
      <c r="C59" s="589"/>
      <c r="D59" s="589"/>
      <c r="E59" s="589"/>
      <c r="F59" s="589"/>
      <c r="G59" s="589"/>
      <c r="H59" s="589"/>
      <c r="I59" s="589"/>
      <c r="J59" s="589"/>
      <c r="K59" s="589"/>
      <c r="L59" s="576">
        <f>SUM(L55:L58)</f>
        <v>15702060</v>
      </c>
    </row>
    <row r="60" spans="1:13" ht="15.75" customHeight="1" x14ac:dyDescent="0.25">
      <c r="A60" s="617"/>
      <c r="B60" s="598"/>
      <c r="C60" s="598"/>
      <c r="D60" s="598"/>
      <c r="E60" s="598"/>
      <c r="F60" s="598"/>
      <c r="G60" s="598"/>
      <c r="H60" s="598"/>
      <c r="I60" s="598"/>
      <c r="J60" s="598"/>
      <c r="K60" s="598"/>
      <c r="L60" s="577"/>
    </row>
    <row r="61" spans="1:13" x14ac:dyDescent="0.25">
      <c r="A61" s="617"/>
      <c r="B61" s="36" t="s">
        <v>758</v>
      </c>
      <c r="C61" s="36" t="s">
        <v>759</v>
      </c>
      <c r="D61" s="36" t="s">
        <v>760</v>
      </c>
      <c r="E61" s="36" t="s">
        <v>761</v>
      </c>
      <c r="F61" s="36" t="s">
        <v>762</v>
      </c>
      <c r="G61" s="36" t="s">
        <v>763</v>
      </c>
      <c r="H61" s="36" t="s">
        <v>764</v>
      </c>
      <c r="I61" s="36" t="s">
        <v>46</v>
      </c>
      <c r="J61" s="36" t="s">
        <v>765</v>
      </c>
      <c r="K61" s="30"/>
      <c r="L61" s="104"/>
    </row>
    <row r="62" spans="1:13" x14ac:dyDescent="0.25">
      <c r="A62" s="617"/>
      <c r="B62" s="36" t="s">
        <v>758</v>
      </c>
      <c r="C62" s="36" t="s">
        <v>759</v>
      </c>
      <c r="D62" s="36" t="s">
        <v>760</v>
      </c>
      <c r="E62" s="36" t="s">
        <v>761</v>
      </c>
      <c r="F62" s="36" t="s">
        <v>762</v>
      </c>
      <c r="G62" s="36" t="s">
        <v>763</v>
      </c>
      <c r="H62" s="36" t="s">
        <v>764</v>
      </c>
      <c r="I62" s="36" t="s">
        <v>46</v>
      </c>
      <c r="J62" s="36" t="s">
        <v>765</v>
      </c>
      <c r="K62" s="36" t="s">
        <v>762</v>
      </c>
      <c r="L62" s="36" t="s">
        <v>766</v>
      </c>
    </row>
    <row r="63" spans="1:13" x14ac:dyDescent="0.25">
      <c r="A63" s="617"/>
      <c r="B63" s="158" t="s">
        <v>669</v>
      </c>
      <c r="C63" s="158"/>
      <c r="D63" s="159">
        <v>45306</v>
      </c>
      <c r="E63" s="158" t="s">
        <v>1206</v>
      </c>
      <c r="F63" s="160">
        <v>2024000021</v>
      </c>
      <c r="G63" s="158" t="s">
        <v>900</v>
      </c>
      <c r="H63" s="158">
        <v>814003050</v>
      </c>
      <c r="I63" s="158" t="s">
        <v>2118</v>
      </c>
      <c r="J63" s="158" t="s">
        <v>771</v>
      </c>
      <c r="K63" s="161">
        <v>2024000081</v>
      </c>
      <c r="L63" s="162">
        <v>1381097</v>
      </c>
      <c r="M63">
        <v>0</v>
      </c>
    </row>
    <row r="64" spans="1:13" x14ac:dyDescent="0.25">
      <c r="A64" s="617"/>
      <c r="B64" s="163" t="s">
        <v>669</v>
      </c>
      <c r="C64" s="163"/>
      <c r="D64" s="164">
        <v>45314</v>
      </c>
      <c r="E64" s="163" t="s">
        <v>1206</v>
      </c>
      <c r="F64" s="165">
        <v>2024000028</v>
      </c>
      <c r="G64" s="163" t="s">
        <v>900</v>
      </c>
      <c r="H64" s="163">
        <v>814003050</v>
      </c>
      <c r="I64" s="163" t="s">
        <v>2119</v>
      </c>
      <c r="J64" s="163" t="s">
        <v>771</v>
      </c>
      <c r="K64" s="166">
        <v>2024000081</v>
      </c>
      <c r="L64" s="167">
        <v>498540</v>
      </c>
      <c r="M64">
        <v>0</v>
      </c>
    </row>
    <row r="65" spans="1:13" x14ac:dyDescent="0.25">
      <c r="A65" s="617"/>
      <c r="B65" s="158" t="s">
        <v>669</v>
      </c>
      <c r="C65" s="158"/>
      <c r="D65" s="159">
        <v>45331</v>
      </c>
      <c r="E65" s="158" t="s">
        <v>1206</v>
      </c>
      <c r="F65" s="160">
        <v>2024000047</v>
      </c>
      <c r="G65" s="158" t="s">
        <v>900</v>
      </c>
      <c r="H65" s="158">
        <v>814003050</v>
      </c>
      <c r="I65" s="158" t="s">
        <v>2120</v>
      </c>
      <c r="J65" s="158" t="s">
        <v>771</v>
      </c>
      <c r="K65" s="161">
        <v>2024000081</v>
      </c>
      <c r="L65" s="162">
        <v>523740</v>
      </c>
      <c r="M65">
        <v>0</v>
      </c>
    </row>
    <row r="66" spans="1:13" x14ac:dyDescent="0.25">
      <c r="A66" s="617"/>
      <c r="B66" s="163" t="s">
        <v>669</v>
      </c>
      <c r="C66" s="163"/>
      <c r="D66" s="164">
        <v>45348</v>
      </c>
      <c r="E66" s="163" t="s">
        <v>1206</v>
      </c>
      <c r="F66" s="165">
        <v>2024000074</v>
      </c>
      <c r="G66" s="163" t="s">
        <v>900</v>
      </c>
      <c r="H66" s="163">
        <v>814003050</v>
      </c>
      <c r="I66" s="163" t="s">
        <v>2121</v>
      </c>
      <c r="J66" s="163" t="s">
        <v>771</v>
      </c>
      <c r="K66" s="166">
        <v>2024000081</v>
      </c>
      <c r="L66" s="167">
        <v>844200</v>
      </c>
      <c r="M66">
        <v>0</v>
      </c>
    </row>
    <row r="67" spans="1:13" x14ac:dyDescent="0.25">
      <c r="A67" s="617"/>
      <c r="B67" s="158" t="s">
        <v>669</v>
      </c>
      <c r="C67" s="158"/>
      <c r="D67" s="159">
        <v>45358</v>
      </c>
      <c r="E67" s="158" t="s">
        <v>1206</v>
      </c>
      <c r="F67" s="160">
        <v>2024000087</v>
      </c>
      <c r="G67" s="158" t="s">
        <v>900</v>
      </c>
      <c r="H67" s="158">
        <v>814003050</v>
      </c>
      <c r="I67" s="158" t="s">
        <v>2122</v>
      </c>
      <c r="J67" s="158" t="s">
        <v>771</v>
      </c>
      <c r="K67" s="161">
        <v>2024000081</v>
      </c>
      <c r="L67" s="162">
        <v>650320</v>
      </c>
      <c r="M67">
        <v>0</v>
      </c>
    </row>
    <row r="68" spans="1:13" x14ac:dyDescent="0.25">
      <c r="A68" s="617"/>
      <c r="B68" s="163" t="s">
        <v>669</v>
      </c>
      <c r="C68" s="163"/>
      <c r="D68" s="164">
        <v>45368</v>
      </c>
      <c r="E68" s="163" t="s">
        <v>1206</v>
      </c>
      <c r="F68" s="165">
        <v>2024000095</v>
      </c>
      <c r="G68" s="163" t="s">
        <v>900</v>
      </c>
      <c r="H68" s="163">
        <v>814003050</v>
      </c>
      <c r="I68" s="163" t="s">
        <v>2123</v>
      </c>
      <c r="J68" s="163" t="s">
        <v>771</v>
      </c>
      <c r="K68" s="166">
        <v>2024000081</v>
      </c>
      <c r="L68" s="167">
        <v>806080</v>
      </c>
      <c r="M68">
        <v>0</v>
      </c>
    </row>
    <row r="69" spans="1:13" x14ac:dyDescent="0.25">
      <c r="A69" s="617"/>
      <c r="B69" s="158" t="s">
        <v>669</v>
      </c>
      <c r="C69" s="158"/>
      <c r="D69" s="159">
        <v>45382</v>
      </c>
      <c r="E69" s="158" t="s">
        <v>1206</v>
      </c>
      <c r="F69" s="160">
        <v>2024000113</v>
      </c>
      <c r="G69" s="158" t="s">
        <v>900</v>
      </c>
      <c r="H69" s="158">
        <v>814003050</v>
      </c>
      <c r="I69" s="158" t="s">
        <v>2124</v>
      </c>
      <c r="J69" s="158" t="s">
        <v>771</v>
      </c>
      <c r="K69" s="161">
        <v>2024000081</v>
      </c>
      <c r="L69" s="162">
        <v>1026960</v>
      </c>
      <c r="M69">
        <v>0</v>
      </c>
    </row>
    <row r="70" spans="1:13" ht="17.25" customHeight="1" x14ac:dyDescent="0.25">
      <c r="A70" s="617"/>
      <c r="B70" s="512"/>
      <c r="C70" s="512"/>
      <c r="D70" s="512"/>
      <c r="E70" s="512"/>
      <c r="F70" s="512"/>
      <c r="G70" s="512"/>
      <c r="H70" s="512"/>
      <c r="I70" s="512"/>
      <c r="J70" s="512"/>
      <c r="K70" s="512"/>
      <c r="L70" s="576">
        <f>SUM(L63:L69)</f>
        <v>5730937</v>
      </c>
    </row>
    <row r="71" spans="1:13" ht="9.75" customHeight="1" thickBot="1" x14ac:dyDescent="0.3">
      <c r="A71" s="617"/>
      <c r="B71" s="512"/>
      <c r="C71" s="512"/>
      <c r="D71" s="512"/>
      <c r="E71" s="512"/>
      <c r="F71" s="512"/>
      <c r="G71" s="512"/>
      <c r="H71" s="512"/>
      <c r="I71" s="512"/>
      <c r="J71" s="512"/>
      <c r="K71" s="512"/>
      <c r="L71" s="577"/>
    </row>
    <row r="72" spans="1:13" ht="24" customHeight="1" x14ac:dyDescent="0.25">
      <c r="A72" s="616" t="s">
        <v>2158</v>
      </c>
      <c r="B72" s="311" t="s">
        <v>2196</v>
      </c>
      <c r="C72" s="293"/>
      <c r="D72" s="71"/>
      <c r="E72" s="71"/>
      <c r="F72" s="71"/>
      <c r="G72" s="71"/>
      <c r="H72" s="71"/>
      <c r="I72" s="71"/>
      <c r="J72" s="303"/>
      <c r="K72" s="30"/>
      <c r="L72" s="104"/>
    </row>
    <row r="73" spans="1:13" ht="56.25" customHeight="1" x14ac:dyDescent="0.25">
      <c r="A73" s="617"/>
      <c r="B73" s="199" t="s">
        <v>758</v>
      </c>
      <c r="C73" s="199" t="s">
        <v>759</v>
      </c>
      <c r="D73" s="199" t="s">
        <v>760</v>
      </c>
      <c r="E73" s="199" t="s">
        <v>761</v>
      </c>
      <c r="F73" s="199" t="s">
        <v>762</v>
      </c>
      <c r="G73" s="199" t="s">
        <v>763</v>
      </c>
      <c r="H73" s="199" t="s">
        <v>764</v>
      </c>
      <c r="I73" s="199" t="s">
        <v>46</v>
      </c>
      <c r="J73" s="199" t="s">
        <v>765</v>
      </c>
      <c r="K73" s="199" t="s">
        <v>762</v>
      </c>
      <c r="L73" s="199" t="s">
        <v>766</v>
      </c>
    </row>
    <row r="74" spans="1:13" ht="45" customHeight="1" x14ac:dyDescent="0.25">
      <c r="A74" s="617"/>
      <c r="B74" s="229" t="s">
        <v>444</v>
      </c>
      <c r="C74" s="148"/>
      <c r="D74" s="149">
        <v>45318</v>
      </c>
      <c r="E74" s="148" t="s">
        <v>768</v>
      </c>
      <c r="F74" s="150">
        <v>2024100162</v>
      </c>
      <c r="G74" s="148" t="s">
        <v>1535</v>
      </c>
      <c r="H74" s="148">
        <v>1085332996</v>
      </c>
      <c r="I74" s="148" t="s">
        <v>2125</v>
      </c>
      <c r="J74" s="148" t="s">
        <v>771</v>
      </c>
      <c r="K74" s="151">
        <v>2024000002</v>
      </c>
      <c r="L74" s="152">
        <v>2240000</v>
      </c>
      <c r="M74">
        <v>0</v>
      </c>
    </row>
    <row r="75" spans="1:13" ht="44.25" customHeight="1" x14ac:dyDescent="0.25">
      <c r="A75" s="617"/>
      <c r="B75" s="230" t="s">
        <v>444</v>
      </c>
      <c r="C75" s="153"/>
      <c r="D75" s="154">
        <v>45318</v>
      </c>
      <c r="E75" s="153" t="s">
        <v>768</v>
      </c>
      <c r="F75" s="155">
        <v>2024100164</v>
      </c>
      <c r="G75" s="153" t="s">
        <v>1834</v>
      </c>
      <c r="H75" s="153">
        <v>1007254071</v>
      </c>
      <c r="I75" s="153" t="s">
        <v>2126</v>
      </c>
      <c r="J75" s="153" t="s">
        <v>771</v>
      </c>
      <c r="K75" s="156">
        <v>2024000017</v>
      </c>
      <c r="L75" s="157">
        <v>1358500</v>
      </c>
      <c r="M75">
        <v>0</v>
      </c>
    </row>
    <row r="76" spans="1:13" ht="42.75" customHeight="1" x14ac:dyDescent="0.25">
      <c r="A76" s="617"/>
      <c r="B76" s="229" t="s">
        <v>444</v>
      </c>
      <c r="C76" s="148"/>
      <c r="D76" s="149">
        <v>45318</v>
      </c>
      <c r="E76" s="148" t="s">
        <v>768</v>
      </c>
      <c r="F76" s="150">
        <v>2024100165</v>
      </c>
      <c r="G76" s="148" t="s">
        <v>2127</v>
      </c>
      <c r="H76" s="148">
        <v>1007796585</v>
      </c>
      <c r="I76" s="148" t="s">
        <v>2128</v>
      </c>
      <c r="J76" s="148" t="s">
        <v>771</v>
      </c>
      <c r="K76" s="151">
        <v>2024000020</v>
      </c>
      <c r="L76" s="152">
        <v>1201750</v>
      </c>
      <c r="M76">
        <v>0</v>
      </c>
    </row>
    <row r="77" spans="1:13" ht="28.5" customHeight="1" x14ac:dyDescent="0.25">
      <c r="A77" s="617"/>
      <c r="B77" s="230" t="s">
        <v>444</v>
      </c>
      <c r="C77" s="153"/>
      <c r="D77" s="154">
        <v>45324</v>
      </c>
      <c r="E77" s="153" t="s">
        <v>768</v>
      </c>
      <c r="F77" s="155">
        <v>2024100299</v>
      </c>
      <c r="G77" s="153" t="s">
        <v>1011</v>
      </c>
      <c r="H77" s="153">
        <v>1085256774</v>
      </c>
      <c r="I77" s="153" t="s">
        <v>2129</v>
      </c>
      <c r="J77" s="153" t="s">
        <v>771</v>
      </c>
      <c r="K77" s="156">
        <v>2024000024</v>
      </c>
      <c r="L77" s="157">
        <v>1456000</v>
      </c>
      <c r="M77">
        <v>0</v>
      </c>
    </row>
    <row r="78" spans="1:13" ht="54" customHeight="1" x14ac:dyDescent="0.25">
      <c r="A78" s="617"/>
      <c r="B78" s="229" t="s">
        <v>444</v>
      </c>
      <c r="C78" s="148"/>
      <c r="D78" s="149">
        <v>45337</v>
      </c>
      <c r="E78" s="148" t="s">
        <v>768</v>
      </c>
      <c r="F78" s="150">
        <v>2024100354</v>
      </c>
      <c r="G78" s="148" t="s">
        <v>949</v>
      </c>
      <c r="H78" s="148">
        <v>1087673650</v>
      </c>
      <c r="I78" s="148" t="s">
        <v>2130</v>
      </c>
      <c r="J78" s="148" t="s">
        <v>771</v>
      </c>
      <c r="K78" s="151">
        <v>2024000021</v>
      </c>
      <c r="L78" s="152">
        <v>2800000</v>
      </c>
      <c r="M78">
        <v>0</v>
      </c>
    </row>
    <row r="79" spans="1:13" ht="56.25" customHeight="1" x14ac:dyDescent="0.25">
      <c r="A79" s="617"/>
      <c r="B79" s="230" t="s">
        <v>444</v>
      </c>
      <c r="C79" s="153"/>
      <c r="D79" s="154">
        <v>45348</v>
      </c>
      <c r="E79" s="153" t="s">
        <v>768</v>
      </c>
      <c r="F79" s="155">
        <v>2024100373</v>
      </c>
      <c r="G79" s="153" t="s">
        <v>1535</v>
      </c>
      <c r="H79" s="153">
        <v>1085332996</v>
      </c>
      <c r="I79" s="153" t="s">
        <v>2131</v>
      </c>
      <c r="J79" s="153" t="s">
        <v>771</v>
      </c>
      <c r="K79" s="156">
        <v>2024000002</v>
      </c>
      <c r="L79" s="157">
        <v>2240000</v>
      </c>
      <c r="M79">
        <v>0</v>
      </c>
    </row>
    <row r="80" spans="1:13" ht="42" customHeight="1" x14ac:dyDescent="0.25">
      <c r="A80" s="617"/>
      <c r="B80" s="229" t="s">
        <v>444</v>
      </c>
      <c r="C80" s="148"/>
      <c r="D80" s="149">
        <v>45348</v>
      </c>
      <c r="E80" s="148" t="s">
        <v>768</v>
      </c>
      <c r="F80" s="150">
        <v>2024100374</v>
      </c>
      <c r="G80" s="148" t="s">
        <v>1011</v>
      </c>
      <c r="H80" s="148">
        <v>1085256774</v>
      </c>
      <c r="I80" s="148" t="s">
        <v>2132</v>
      </c>
      <c r="J80" s="148" t="s">
        <v>771</v>
      </c>
      <c r="K80" s="151">
        <v>2024000024</v>
      </c>
      <c r="L80" s="152">
        <v>1456000</v>
      </c>
      <c r="M80">
        <v>0</v>
      </c>
    </row>
    <row r="81" spans="1:13" ht="36.75" customHeight="1" x14ac:dyDescent="0.25">
      <c r="A81" s="617"/>
      <c r="B81" s="230" t="s">
        <v>444</v>
      </c>
      <c r="C81" s="153"/>
      <c r="D81" s="154">
        <v>45348</v>
      </c>
      <c r="E81" s="153" t="s">
        <v>768</v>
      </c>
      <c r="F81" s="155">
        <v>2024100375</v>
      </c>
      <c r="G81" s="153" t="s">
        <v>2127</v>
      </c>
      <c r="H81" s="153">
        <v>1007796585</v>
      </c>
      <c r="I81" s="153" t="s">
        <v>2133</v>
      </c>
      <c r="J81" s="153" t="s">
        <v>771</v>
      </c>
      <c r="K81" s="156">
        <v>2024000020</v>
      </c>
      <c r="L81" s="157">
        <v>1201750</v>
      </c>
      <c r="M81">
        <v>0</v>
      </c>
    </row>
    <row r="82" spans="1:13" ht="37.5" customHeight="1" x14ac:dyDescent="0.25">
      <c r="A82" s="617"/>
      <c r="B82" s="229" t="s">
        <v>444</v>
      </c>
      <c r="C82" s="148"/>
      <c r="D82" s="149">
        <v>45348</v>
      </c>
      <c r="E82" s="148" t="s">
        <v>768</v>
      </c>
      <c r="F82" s="150">
        <v>2024100394</v>
      </c>
      <c r="G82" s="148" t="s">
        <v>1851</v>
      </c>
      <c r="H82" s="148">
        <v>87070246</v>
      </c>
      <c r="I82" s="148" t="s">
        <v>2134</v>
      </c>
      <c r="J82" s="148" t="s">
        <v>771</v>
      </c>
      <c r="K82" s="151">
        <v>2024000019</v>
      </c>
      <c r="L82" s="152">
        <v>2411600</v>
      </c>
      <c r="M82">
        <v>0</v>
      </c>
    </row>
    <row r="83" spans="1:13" ht="26.25" customHeight="1" x14ac:dyDescent="0.25">
      <c r="A83" s="617"/>
      <c r="B83" s="230" t="s">
        <v>444</v>
      </c>
      <c r="C83" s="153"/>
      <c r="D83" s="154">
        <v>45348</v>
      </c>
      <c r="E83" s="153" t="s">
        <v>768</v>
      </c>
      <c r="F83" s="155">
        <v>2024100395</v>
      </c>
      <c r="G83" s="153" t="s">
        <v>1851</v>
      </c>
      <c r="H83" s="153">
        <v>87070246</v>
      </c>
      <c r="I83" s="153" t="s">
        <v>2135</v>
      </c>
      <c r="J83" s="153" t="s">
        <v>771</v>
      </c>
      <c r="K83" s="156">
        <v>2024000019</v>
      </c>
      <c r="L83" s="157">
        <v>2700000</v>
      </c>
      <c r="M83">
        <v>0</v>
      </c>
    </row>
    <row r="84" spans="1:13" ht="35.25" customHeight="1" x14ac:dyDescent="0.25">
      <c r="A84" s="617"/>
      <c r="B84" s="229" t="s">
        <v>444</v>
      </c>
      <c r="C84" s="148"/>
      <c r="D84" s="149">
        <v>45348</v>
      </c>
      <c r="E84" s="148" t="s">
        <v>768</v>
      </c>
      <c r="F84" s="150">
        <v>2024100397</v>
      </c>
      <c r="G84" s="148" t="s">
        <v>1834</v>
      </c>
      <c r="H84" s="148">
        <v>1007254071</v>
      </c>
      <c r="I84" s="148" t="s">
        <v>2136</v>
      </c>
      <c r="J84" s="148" t="s">
        <v>771</v>
      </c>
      <c r="K84" s="151">
        <v>2024000017</v>
      </c>
      <c r="L84" s="152">
        <v>1358500</v>
      </c>
      <c r="M84">
        <v>0</v>
      </c>
    </row>
    <row r="85" spans="1:13" ht="30" customHeight="1" x14ac:dyDescent="0.25">
      <c r="A85" s="617"/>
      <c r="B85" s="230" t="s">
        <v>444</v>
      </c>
      <c r="C85" s="153"/>
      <c r="D85" s="154">
        <v>45351</v>
      </c>
      <c r="E85" s="153" t="s">
        <v>768</v>
      </c>
      <c r="F85" s="155">
        <v>2024100455</v>
      </c>
      <c r="G85" s="153" t="s">
        <v>978</v>
      </c>
      <c r="H85" s="153">
        <v>900274678</v>
      </c>
      <c r="I85" s="153" t="s">
        <v>2137</v>
      </c>
      <c r="J85" s="153" t="s">
        <v>771</v>
      </c>
      <c r="K85" s="156">
        <v>2024000082</v>
      </c>
      <c r="L85" s="157">
        <v>1944874</v>
      </c>
      <c r="M85">
        <v>0</v>
      </c>
    </row>
    <row r="86" spans="1:13" ht="38.25" customHeight="1" x14ac:dyDescent="0.25">
      <c r="A86" s="617"/>
      <c r="B86" s="229" t="s">
        <v>444</v>
      </c>
      <c r="C86" s="148"/>
      <c r="D86" s="149">
        <v>45381</v>
      </c>
      <c r="E86" s="148" t="s">
        <v>768</v>
      </c>
      <c r="F86" s="150">
        <v>2024100601</v>
      </c>
      <c r="G86" s="148" t="s">
        <v>2021</v>
      </c>
      <c r="H86" s="148">
        <v>1144164109</v>
      </c>
      <c r="I86" s="148" t="s">
        <v>2138</v>
      </c>
      <c r="J86" s="148" t="s">
        <v>771</v>
      </c>
      <c r="K86" s="151">
        <v>2024000501</v>
      </c>
      <c r="L86" s="152">
        <v>3000000</v>
      </c>
      <c r="M86">
        <v>0</v>
      </c>
    </row>
    <row r="87" spans="1:13" ht="37.5" customHeight="1" x14ac:dyDescent="0.25">
      <c r="A87" s="617"/>
      <c r="B87" s="230" t="s">
        <v>444</v>
      </c>
      <c r="C87" s="153"/>
      <c r="D87" s="154">
        <v>45381</v>
      </c>
      <c r="E87" s="153" t="s">
        <v>768</v>
      </c>
      <c r="F87" s="155">
        <v>2024100603</v>
      </c>
      <c r="G87" s="153" t="s">
        <v>1011</v>
      </c>
      <c r="H87" s="153">
        <v>1085256774</v>
      </c>
      <c r="I87" s="153" t="s">
        <v>2139</v>
      </c>
      <c r="J87" s="153" t="s">
        <v>771</v>
      </c>
      <c r="K87" s="156">
        <v>2024000024</v>
      </c>
      <c r="L87" s="157">
        <v>1456000</v>
      </c>
      <c r="M87">
        <v>0</v>
      </c>
    </row>
    <row r="88" spans="1:13" ht="48.75" customHeight="1" x14ac:dyDescent="0.25">
      <c r="A88" s="617"/>
      <c r="B88" s="229" t="s">
        <v>444</v>
      </c>
      <c r="C88" s="148"/>
      <c r="D88" s="149">
        <v>45381</v>
      </c>
      <c r="E88" s="148" t="s">
        <v>768</v>
      </c>
      <c r="F88" s="150">
        <v>2024100604</v>
      </c>
      <c r="G88" s="148" t="s">
        <v>2127</v>
      </c>
      <c r="H88" s="148">
        <v>1007796585</v>
      </c>
      <c r="I88" s="148" t="s">
        <v>2140</v>
      </c>
      <c r="J88" s="148" t="s">
        <v>771</v>
      </c>
      <c r="K88" s="151">
        <v>2024000020</v>
      </c>
      <c r="L88" s="152">
        <v>1201750</v>
      </c>
      <c r="M88">
        <v>0</v>
      </c>
    </row>
    <row r="89" spans="1:13" ht="31.5" customHeight="1" x14ac:dyDescent="0.25">
      <c r="A89" s="617"/>
      <c r="B89" s="230" t="s">
        <v>444</v>
      </c>
      <c r="C89" s="153"/>
      <c r="D89" s="154">
        <v>45381</v>
      </c>
      <c r="E89" s="153" t="s">
        <v>768</v>
      </c>
      <c r="F89" s="155">
        <v>2024100607</v>
      </c>
      <c r="G89" s="153" t="s">
        <v>1834</v>
      </c>
      <c r="H89" s="153">
        <v>1007254071</v>
      </c>
      <c r="I89" s="153" t="s">
        <v>2141</v>
      </c>
      <c r="J89" s="153" t="s">
        <v>771</v>
      </c>
      <c r="K89" s="156">
        <v>2024000017</v>
      </c>
      <c r="L89" s="157">
        <v>1350000</v>
      </c>
      <c r="M89">
        <v>0</v>
      </c>
    </row>
    <row r="90" spans="1:13" ht="33" customHeight="1" x14ac:dyDescent="0.25">
      <c r="A90" s="617"/>
      <c r="B90" s="229" t="s">
        <v>444</v>
      </c>
      <c r="C90" s="148"/>
      <c r="D90" s="149">
        <v>45381</v>
      </c>
      <c r="E90" s="148" t="s">
        <v>768</v>
      </c>
      <c r="F90" s="150">
        <v>2024100608</v>
      </c>
      <c r="G90" s="148" t="s">
        <v>1535</v>
      </c>
      <c r="H90" s="148">
        <v>1085332996</v>
      </c>
      <c r="I90" s="148" t="s">
        <v>2142</v>
      </c>
      <c r="J90" s="148" t="s">
        <v>771</v>
      </c>
      <c r="K90" s="151">
        <v>2024000002</v>
      </c>
      <c r="L90" s="152">
        <v>2240000</v>
      </c>
      <c r="M90">
        <v>0</v>
      </c>
    </row>
    <row r="91" spans="1:13" ht="46.5" customHeight="1" x14ac:dyDescent="0.25">
      <c r="A91" s="617"/>
      <c r="B91" s="230" t="s">
        <v>444</v>
      </c>
      <c r="C91" s="153"/>
      <c r="D91" s="154">
        <v>45381</v>
      </c>
      <c r="E91" s="153" t="s">
        <v>768</v>
      </c>
      <c r="F91" s="155">
        <v>2024100609</v>
      </c>
      <c r="G91" s="153" t="s">
        <v>1851</v>
      </c>
      <c r="H91" s="153">
        <v>87070246</v>
      </c>
      <c r="I91" s="153" t="s">
        <v>2143</v>
      </c>
      <c r="J91" s="153" t="s">
        <v>771</v>
      </c>
      <c r="K91" s="156">
        <v>2024000019</v>
      </c>
      <c r="L91" s="157">
        <v>1440400</v>
      </c>
      <c r="M91">
        <v>0</v>
      </c>
    </row>
    <row r="92" spans="1:13" ht="42" customHeight="1" x14ac:dyDescent="0.25">
      <c r="A92" s="617"/>
      <c r="B92" s="229" t="s">
        <v>444</v>
      </c>
      <c r="C92" s="148"/>
      <c r="D92" s="149">
        <v>45381</v>
      </c>
      <c r="E92" s="148" t="s">
        <v>768</v>
      </c>
      <c r="F92" s="150">
        <v>2024100609</v>
      </c>
      <c r="G92" s="148" t="s">
        <v>1851</v>
      </c>
      <c r="H92" s="148">
        <v>87070246</v>
      </c>
      <c r="I92" s="148" t="s">
        <v>2143</v>
      </c>
      <c r="J92" s="148" t="s">
        <v>771</v>
      </c>
      <c r="K92" s="151">
        <v>2024000150</v>
      </c>
      <c r="L92" s="152">
        <v>1259600</v>
      </c>
      <c r="M92">
        <v>0</v>
      </c>
    </row>
    <row r="93" spans="1:13" ht="40.5" customHeight="1" x14ac:dyDescent="0.25">
      <c r="A93" s="617"/>
      <c r="B93" s="230" t="s">
        <v>444</v>
      </c>
      <c r="C93" s="153"/>
      <c r="D93" s="154">
        <v>45381</v>
      </c>
      <c r="E93" s="153" t="s">
        <v>768</v>
      </c>
      <c r="F93" s="155">
        <v>2024100610</v>
      </c>
      <c r="G93" s="153" t="s">
        <v>949</v>
      </c>
      <c r="H93" s="153">
        <v>1087673650</v>
      </c>
      <c r="I93" s="153" t="s">
        <v>2144</v>
      </c>
      <c r="J93" s="153" t="s">
        <v>771</v>
      </c>
      <c r="K93" s="156">
        <v>2024000021</v>
      </c>
      <c r="L93" s="157">
        <v>2800000</v>
      </c>
      <c r="M93">
        <v>0</v>
      </c>
    </row>
    <row r="94" spans="1:13" ht="59.25" customHeight="1" x14ac:dyDescent="0.25">
      <c r="A94" s="617"/>
      <c r="B94" s="229" t="s">
        <v>444</v>
      </c>
      <c r="C94" s="148"/>
      <c r="D94" s="149">
        <v>45381</v>
      </c>
      <c r="E94" s="148" t="s">
        <v>768</v>
      </c>
      <c r="F94" s="150">
        <v>2024100611</v>
      </c>
      <c r="G94" s="148" t="s">
        <v>949</v>
      </c>
      <c r="H94" s="148">
        <v>1087673650</v>
      </c>
      <c r="I94" s="148" t="s">
        <v>2145</v>
      </c>
      <c r="J94" s="148" t="s">
        <v>771</v>
      </c>
      <c r="K94" s="151">
        <v>2024000021</v>
      </c>
      <c r="L94" s="152">
        <v>2800000</v>
      </c>
      <c r="M94">
        <v>0</v>
      </c>
    </row>
    <row r="95" spans="1:13" ht="50.25" customHeight="1" x14ac:dyDescent="0.25">
      <c r="A95" s="617"/>
      <c r="B95" s="230" t="s">
        <v>444</v>
      </c>
      <c r="C95" s="153"/>
      <c r="D95" s="154">
        <v>45397</v>
      </c>
      <c r="E95" s="153" t="s">
        <v>768</v>
      </c>
      <c r="F95" s="155">
        <v>2024100689</v>
      </c>
      <c r="G95" s="153" t="s">
        <v>978</v>
      </c>
      <c r="H95" s="153">
        <v>900274678</v>
      </c>
      <c r="I95" s="153" t="s">
        <v>2146</v>
      </c>
      <c r="J95" s="153" t="s">
        <v>771</v>
      </c>
      <c r="K95" s="156">
        <v>2024000082</v>
      </c>
      <c r="L95" s="157">
        <v>1944874</v>
      </c>
      <c r="M95">
        <v>0</v>
      </c>
    </row>
    <row r="96" spans="1:13" x14ac:dyDescent="0.25">
      <c r="A96" s="617"/>
      <c r="B96" s="606" t="s">
        <v>2197</v>
      </c>
      <c r="C96" s="606"/>
      <c r="D96" s="606"/>
      <c r="E96" s="606"/>
      <c r="F96" s="606"/>
      <c r="G96" s="606"/>
      <c r="H96" s="606"/>
      <c r="I96" s="606"/>
      <c r="J96" s="606"/>
      <c r="K96" s="606"/>
      <c r="L96" s="607">
        <f>SUM(L74:L95)</f>
        <v>41861598</v>
      </c>
    </row>
    <row r="97" spans="1:13" x14ac:dyDescent="0.25">
      <c r="A97" s="617"/>
      <c r="B97" s="606"/>
      <c r="C97" s="606"/>
      <c r="D97" s="606"/>
      <c r="E97" s="606"/>
      <c r="F97" s="606"/>
      <c r="G97" s="606"/>
      <c r="H97" s="606"/>
      <c r="I97" s="606"/>
      <c r="J97" s="606"/>
      <c r="K97" s="606"/>
      <c r="L97" s="608"/>
    </row>
    <row r="98" spans="1:13" x14ac:dyDescent="0.25">
      <c r="A98" s="617"/>
      <c r="B98" s="36" t="s">
        <v>758</v>
      </c>
      <c r="C98" s="36" t="s">
        <v>759</v>
      </c>
      <c r="D98" s="36" t="s">
        <v>760</v>
      </c>
      <c r="E98" s="36" t="s">
        <v>761</v>
      </c>
      <c r="F98" s="36" t="s">
        <v>762</v>
      </c>
      <c r="G98" s="36" t="s">
        <v>763</v>
      </c>
      <c r="H98" s="36" t="s">
        <v>764</v>
      </c>
      <c r="I98" s="36" t="s">
        <v>46</v>
      </c>
      <c r="J98" s="36" t="s">
        <v>765</v>
      </c>
      <c r="K98" s="36" t="s">
        <v>762</v>
      </c>
      <c r="L98" s="36" t="s">
        <v>766</v>
      </c>
    </row>
    <row r="99" spans="1:13" x14ac:dyDescent="0.25">
      <c r="A99" s="617"/>
      <c r="B99" s="188" t="s">
        <v>733</v>
      </c>
      <c r="C99" s="158"/>
      <c r="D99" s="159">
        <v>45318</v>
      </c>
      <c r="E99" s="158" t="s">
        <v>768</v>
      </c>
      <c r="F99" s="160">
        <v>2024100154</v>
      </c>
      <c r="G99" s="158" t="s">
        <v>2147</v>
      </c>
      <c r="H99" s="158">
        <v>1107090649</v>
      </c>
      <c r="I99" s="158" t="s">
        <v>2148</v>
      </c>
      <c r="J99" s="158" t="s">
        <v>771</v>
      </c>
      <c r="K99" s="161">
        <v>2024000116</v>
      </c>
      <c r="L99" s="162">
        <v>1000000</v>
      </c>
      <c r="M99">
        <v>0</v>
      </c>
    </row>
    <row r="100" spans="1:13" x14ac:dyDescent="0.25">
      <c r="A100" s="617"/>
      <c r="B100" s="189" t="s">
        <v>733</v>
      </c>
      <c r="C100" s="163"/>
      <c r="D100" s="164">
        <v>45318</v>
      </c>
      <c r="E100" s="163" t="s">
        <v>768</v>
      </c>
      <c r="F100" s="165">
        <v>2024100163</v>
      </c>
      <c r="G100" s="163" t="s">
        <v>2024</v>
      </c>
      <c r="H100" s="163">
        <v>1193481077</v>
      </c>
      <c r="I100" s="163" t="s">
        <v>2149</v>
      </c>
      <c r="J100" s="163" t="s">
        <v>771</v>
      </c>
      <c r="K100" s="166">
        <v>2024000018</v>
      </c>
      <c r="L100" s="167">
        <v>2184000</v>
      </c>
      <c r="M100">
        <v>0</v>
      </c>
    </row>
    <row r="101" spans="1:13" x14ac:dyDescent="0.25">
      <c r="A101" s="617"/>
      <c r="B101" s="188" t="s">
        <v>733</v>
      </c>
      <c r="C101" s="158"/>
      <c r="D101" s="159">
        <v>45321</v>
      </c>
      <c r="E101" s="158" t="s">
        <v>768</v>
      </c>
      <c r="F101" s="160">
        <v>2024100188</v>
      </c>
      <c r="G101" s="158" t="s">
        <v>1861</v>
      </c>
      <c r="H101" s="158">
        <v>814005650</v>
      </c>
      <c r="I101" s="158" t="s">
        <v>2150</v>
      </c>
      <c r="J101" s="158" t="s">
        <v>771</v>
      </c>
      <c r="K101" s="161">
        <v>2024000006</v>
      </c>
      <c r="L101" s="162">
        <v>2000000</v>
      </c>
      <c r="M101">
        <v>0</v>
      </c>
    </row>
    <row r="102" spans="1:13" x14ac:dyDescent="0.25">
      <c r="A102" s="617"/>
      <c r="B102" s="189" t="s">
        <v>733</v>
      </c>
      <c r="C102" s="163"/>
      <c r="D102" s="164">
        <v>45327</v>
      </c>
      <c r="E102" s="163" t="s">
        <v>768</v>
      </c>
      <c r="F102" s="165">
        <v>2024100319</v>
      </c>
      <c r="G102" s="163" t="s">
        <v>970</v>
      </c>
      <c r="H102" s="163">
        <v>1085261996</v>
      </c>
      <c r="I102" s="163" t="s">
        <v>2151</v>
      </c>
      <c r="J102" s="163" t="s">
        <v>771</v>
      </c>
      <c r="K102" s="166">
        <v>2024000016</v>
      </c>
      <c r="L102" s="167">
        <v>2184000</v>
      </c>
      <c r="M102">
        <v>0</v>
      </c>
    </row>
    <row r="103" spans="1:13" x14ac:dyDescent="0.25">
      <c r="A103" s="617"/>
      <c r="B103" s="188" t="s">
        <v>733</v>
      </c>
      <c r="C103" s="158"/>
      <c r="D103" s="159">
        <v>45348</v>
      </c>
      <c r="E103" s="158" t="s">
        <v>768</v>
      </c>
      <c r="F103" s="160">
        <v>2024100377</v>
      </c>
      <c r="G103" s="158" t="s">
        <v>2024</v>
      </c>
      <c r="H103" s="158">
        <v>1193481077</v>
      </c>
      <c r="I103" s="158" t="s">
        <v>2152</v>
      </c>
      <c r="J103" s="158" t="s">
        <v>771</v>
      </c>
      <c r="K103" s="161">
        <v>2024000018</v>
      </c>
      <c r="L103" s="162">
        <v>2184000</v>
      </c>
      <c r="M103">
        <v>0</v>
      </c>
    </row>
    <row r="104" spans="1:13" x14ac:dyDescent="0.25">
      <c r="A104" s="617"/>
      <c r="B104" s="189" t="s">
        <v>733</v>
      </c>
      <c r="C104" s="163"/>
      <c r="D104" s="164">
        <v>45349</v>
      </c>
      <c r="E104" s="163" t="s">
        <v>768</v>
      </c>
      <c r="F104" s="165">
        <v>2024100406</v>
      </c>
      <c r="G104" s="163" t="s">
        <v>970</v>
      </c>
      <c r="H104" s="163">
        <v>1085261996</v>
      </c>
      <c r="I104" s="163" t="s">
        <v>2153</v>
      </c>
      <c r="J104" s="163" t="s">
        <v>771</v>
      </c>
      <c r="K104" s="166">
        <v>2024000016</v>
      </c>
      <c r="L104" s="167">
        <v>2184000</v>
      </c>
      <c r="M104">
        <v>0</v>
      </c>
    </row>
    <row r="105" spans="1:13" x14ac:dyDescent="0.25">
      <c r="A105" s="617"/>
      <c r="B105" s="188" t="s">
        <v>733</v>
      </c>
      <c r="C105" s="158"/>
      <c r="D105" s="159">
        <v>45350</v>
      </c>
      <c r="E105" s="158" t="s">
        <v>768</v>
      </c>
      <c r="F105" s="160">
        <v>2024100409</v>
      </c>
      <c r="G105" s="158" t="s">
        <v>1861</v>
      </c>
      <c r="H105" s="158">
        <v>814005650</v>
      </c>
      <c r="I105" s="158" t="s">
        <v>2154</v>
      </c>
      <c r="J105" s="158" t="s">
        <v>771</v>
      </c>
      <c r="K105" s="161">
        <v>2024000006</v>
      </c>
      <c r="L105" s="162">
        <v>2000000</v>
      </c>
      <c r="M105">
        <v>0</v>
      </c>
    </row>
    <row r="106" spans="1:13" x14ac:dyDescent="0.25">
      <c r="A106" s="617"/>
      <c r="B106" s="189" t="s">
        <v>733</v>
      </c>
      <c r="C106" s="163"/>
      <c r="D106" s="164">
        <v>45377</v>
      </c>
      <c r="E106" s="163" t="s">
        <v>768</v>
      </c>
      <c r="F106" s="165">
        <v>2024100587</v>
      </c>
      <c r="G106" s="163" t="s">
        <v>1861</v>
      </c>
      <c r="H106" s="163">
        <v>814005650</v>
      </c>
      <c r="I106" s="163" t="s">
        <v>2155</v>
      </c>
      <c r="J106" s="163" t="s">
        <v>771</v>
      </c>
      <c r="K106" s="166">
        <v>2024000006</v>
      </c>
      <c r="L106" s="167">
        <v>2000000</v>
      </c>
      <c r="M106">
        <v>0</v>
      </c>
    </row>
    <row r="107" spans="1:13" x14ac:dyDescent="0.25">
      <c r="A107" s="617"/>
      <c r="B107" s="188" t="s">
        <v>733</v>
      </c>
      <c r="C107" s="158"/>
      <c r="D107" s="159">
        <v>45381</v>
      </c>
      <c r="E107" s="158" t="s">
        <v>768</v>
      </c>
      <c r="F107" s="160">
        <v>2024100605</v>
      </c>
      <c r="G107" s="158" t="s">
        <v>2024</v>
      </c>
      <c r="H107" s="158">
        <v>1193481077</v>
      </c>
      <c r="I107" s="158" t="s">
        <v>2156</v>
      </c>
      <c r="J107" s="158" t="s">
        <v>771</v>
      </c>
      <c r="K107" s="161">
        <v>2024000018</v>
      </c>
      <c r="L107" s="162">
        <v>2184000</v>
      </c>
      <c r="M107">
        <v>0</v>
      </c>
    </row>
    <row r="108" spans="1:13" x14ac:dyDescent="0.25">
      <c r="A108" s="617"/>
      <c r="B108" s="189" t="s">
        <v>733</v>
      </c>
      <c r="C108" s="163"/>
      <c r="D108" s="164">
        <v>45381</v>
      </c>
      <c r="E108" s="163" t="s">
        <v>768</v>
      </c>
      <c r="F108" s="165">
        <v>2024100606</v>
      </c>
      <c r="G108" s="163" t="s">
        <v>970</v>
      </c>
      <c r="H108" s="163">
        <v>1085261996</v>
      </c>
      <c r="I108" s="163" t="s">
        <v>2157</v>
      </c>
      <c r="J108" s="163" t="s">
        <v>771</v>
      </c>
      <c r="K108" s="166">
        <v>2024000016</v>
      </c>
      <c r="L108" s="167">
        <v>2184000</v>
      </c>
      <c r="M108">
        <v>0</v>
      </c>
    </row>
    <row r="109" spans="1:13" x14ac:dyDescent="0.25">
      <c r="A109" s="617"/>
      <c r="C109" s="25"/>
      <c r="D109" s="25"/>
      <c r="E109" s="25"/>
      <c r="F109" s="25"/>
      <c r="G109" s="25"/>
      <c r="H109" s="25"/>
      <c r="I109" s="25"/>
      <c r="J109" s="25"/>
      <c r="K109" s="25"/>
      <c r="L109" s="607">
        <f>SUM(L99:L108)</f>
        <v>20104000</v>
      </c>
    </row>
    <row r="110" spans="1:13" ht="15.75" thickBot="1" x14ac:dyDescent="0.3">
      <c r="A110" s="618"/>
      <c r="B110" s="25"/>
      <c r="C110" s="25"/>
      <c r="D110" s="25"/>
      <c r="E110" s="25"/>
      <c r="F110" s="25"/>
      <c r="G110" s="25"/>
      <c r="H110" s="25"/>
      <c r="I110" s="25"/>
      <c r="J110" s="25"/>
      <c r="K110" s="30" t="s">
        <v>1305</v>
      </c>
      <c r="L110" s="608"/>
    </row>
    <row r="111" spans="1:13" ht="15" customHeight="1" x14ac:dyDescent="0.25">
      <c r="A111" s="536" t="s">
        <v>2163</v>
      </c>
      <c r="B111" s="579" t="s">
        <v>2159</v>
      </c>
      <c r="C111" s="579"/>
      <c r="D111" s="579"/>
      <c r="E111" s="579"/>
      <c r="F111" s="579"/>
      <c r="G111" s="579"/>
      <c r="H111" s="579"/>
      <c r="I111" s="579"/>
      <c r="J111" s="579"/>
      <c r="L111" s="104"/>
    </row>
    <row r="112" spans="1:13" x14ac:dyDescent="0.25">
      <c r="A112" s="537"/>
      <c r="B112" s="36" t="s">
        <v>758</v>
      </c>
      <c r="C112" s="36" t="s">
        <v>759</v>
      </c>
      <c r="D112" s="36" t="s">
        <v>760</v>
      </c>
      <c r="E112" s="36" t="s">
        <v>761</v>
      </c>
      <c r="F112" s="36" t="s">
        <v>762</v>
      </c>
      <c r="G112" s="36" t="s">
        <v>763</v>
      </c>
      <c r="H112" s="36" t="s">
        <v>764</v>
      </c>
      <c r="I112" s="36" t="s">
        <v>46</v>
      </c>
      <c r="J112" s="36" t="s">
        <v>765</v>
      </c>
      <c r="K112" s="36" t="s">
        <v>762</v>
      </c>
      <c r="L112" s="36" t="s">
        <v>766</v>
      </c>
    </row>
    <row r="113" spans="1:13" x14ac:dyDescent="0.25">
      <c r="A113" s="537"/>
      <c r="B113" s="25" t="s">
        <v>636</v>
      </c>
      <c r="C113" s="25"/>
      <c r="D113" s="26">
        <v>45341</v>
      </c>
      <c r="E113" s="25" t="s">
        <v>768</v>
      </c>
      <c r="F113" s="37">
        <v>2024700004</v>
      </c>
      <c r="G113" s="25" t="s">
        <v>2046</v>
      </c>
      <c r="H113" s="25">
        <v>37088164</v>
      </c>
      <c r="I113" s="25" t="s">
        <v>2160</v>
      </c>
      <c r="J113" s="25" t="s">
        <v>771</v>
      </c>
      <c r="K113" s="28">
        <v>2024000267</v>
      </c>
      <c r="L113" s="102">
        <v>1182710</v>
      </c>
      <c r="M113">
        <v>0</v>
      </c>
    </row>
    <row r="114" spans="1:13" x14ac:dyDescent="0.25">
      <c r="A114" s="537"/>
      <c r="B114" s="20" t="s">
        <v>636</v>
      </c>
      <c r="C114" s="20"/>
      <c r="D114" s="21">
        <v>45341</v>
      </c>
      <c r="E114" s="20" t="s">
        <v>768</v>
      </c>
      <c r="F114" s="38">
        <v>2024700008</v>
      </c>
      <c r="G114" s="20" t="s">
        <v>2161</v>
      </c>
      <c r="H114" s="20">
        <v>36753303</v>
      </c>
      <c r="I114" s="20" t="s">
        <v>2162</v>
      </c>
      <c r="J114" s="20" t="s">
        <v>771</v>
      </c>
      <c r="K114" s="23">
        <v>2024000268</v>
      </c>
      <c r="L114" s="103">
        <v>1862435</v>
      </c>
      <c r="M114">
        <v>0</v>
      </c>
    </row>
    <row r="115" spans="1:13" ht="15.75" thickBot="1" x14ac:dyDescent="0.3">
      <c r="A115" s="541"/>
      <c r="B115" s="20"/>
      <c r="C115" s="20"/>
      <c r="D115" s="21"/>
      <c r="E115" s="20"/>
      <c r="F115" s="38"/>
      <c r="G115" s="20"/>
      <c r="H115" s="20"/>
      <c r="I115" s="20"/>
      <c r="J115" s="20"/>
      <c r="K115" s="23"/>
      <c r="L115" s="205">
        <f>SUM(L113:L114)</f>
        <v>3045145</v>
      </c>
    </row>
    <row r="116" spans="1:13" ht="15" customHeight="1" x14ac:dyDescent="0.25">
      <c r="A116" s="536" t="s">
        <v>2176</v>
      </c>
      <c r="B116" s="579" t="s">
        <v>2171</v>
      </c>
      <c r="C116" s="579"/>
      <c r="D116" s="579"/>
      <c r="E116" s="579"/>
      <c r="F116" s="579"/>
      <c r="G116" s="579"/>
      <c r="H116" s="579"/>
      <c r="I116" s="579"/>
      <c r="J116" s="579"/>
      <c r="K116" s="30"/>
      <c r="L116" s="205"/>
    </row>
    <row r="117" spans="1:13" x14ac:dyDescent="0.25">
      <c r="A117" s="537"/>
      <c r="B117" s="36" t="s">
        <v>758</v>
      </c>
      <c r="C117" s="36" t="s">
        <v>759</v>
      </c>
      <c r="D117" s="36" t="s">
        <v>760</v>
      </c>
      <c r="E117" s="36" t="s">
        <v>761</v>
      </c>
      <c r="F117" s="36" t="s">
        <v>762</v>
      </c>
      <c r="G117" s="36" t="s">
        <v>763</v>
      </c>
      <c r="H117" s="36" t="s">
        <v>764</v>
      </c>
      <c r="I117" s="36" t="s">
        <v>46</v>
      </c>
      <c r="J117" s="36" t="s">
        <v>765</v>
      </c>
      <c r="K117" s="36" t="s">
        <v>762</v>
      </c>
      <c r="L117" s="36" t="s">
        <v>766</v>
      </c>
    </row>
    <row r="118" spans="1:13" x14ac:dyDescent="0.25">
      <c r="A118" s="537"/>
      <c r="B118" s="25" t="s">
        <v>652</v>
      </c>
      <c r="C118" s="25"/>
      <c r="D118" s="26">
        <v>45317</v>
      </c>
      <c r="E118" s="25" t="s">
        <v>1200</v>
      </c>
      <c r="F118" s="37">
        <v>2024000036</v>
      </c>
      <c r="G118" s="25" t="s">
        <v>2046</v>
      </c>
      <c r="H118" s="25">
        <v>37088164</v>
      </c>
      <c r="I118" s="25" t="s">
        <v>2164</v>
      </c>
      <c r="J118" s="25" t="s">
        <v>771</v>
      </c>
      <c r="K118" s="28">
        <v>2024000041</v>
      </c>
      <c r="L118" s="102">
        <v>9075.6299999999992</v>
      </c>
      <c r="M118">
        <v>0</v>
      </c>
    </row>
    <row r="119" spans="1:13" x14ac:dyDescent="0.25">
      <c r="A119" s="537"/>
      <c r="B119" s="20" t="s">
        <v>652</v>
      </c>
      <c r="C119" s="20"/>
      <c r="D119" s="21">
        <v>45358</v>
      </c>
      <c r="E119" s="20" t="s">
        <v>1200</v>
      </c>
      <c r="F119" s="38">
        <v>2024000108</v>
      </c>
      <c r="G119" s="20" t="s">
        <v>2165</v>
      </c>
      <c r="H119" s="20">
        <v>5309629</v>
      </c>
      <c r="I119" s="20" t="s">
        <v>2166</v>
      </c>
      <c r="J119" s="20" t="s">
        <v>771</v>
      </c>
      <c r="K119" s="23">
        <v>2024000490</v>
      </c>
      <c r="L119" s="103">
        <v>760000</v>
      </c>
      <c r="M119">
        <v>0</v>
      </c>
    </row>
    <row r="120" spans="1:13" x14ac:dyDescent="0.25">
      <c r="A120" s="537"/>
      <c r="B120" s="25" t="s">
        <v>652</v>
      </c>
      <c r="C120" s="25"/>
      <c r="D120" s="26">
        <v>45374</v>
      </c>
      <c r="E120" s="25" t="s">
        <v>1200</v>
      </c>
      <c r="F120" s="37">
        <v>2024000148</v>
      </c>
      <c r="G120" s="25" t="s">
        <v>2167</v>
      </c>
      <c r="H120" s="25">
        <v>12750595</v>
      </c>
      <c r="I120" s="25" t="s">
        <v>2168</v>
      </c>
      <c r="J120" s="25" t="s">
        <v>771</v>
      </c>
      <c r="K120" s="28">
        <v>2024000573</v>
      </c>
      <c r="L120" s="102">
        <v>8235</v>
      </c>
      <c r="M120">
        <v>0</v>
      </c>
    </row>
    <row r="121" spans="1:13" x14ac:dyDescent="0.25">
      <c r="A121" s="537"/>
      <c r="B121" s="20" t="s">
        <v>652</v>
      </c>
      <c r="C121" s="20"/>
      <c r="D121" s="21">
        <v>45382</v>
      </c>
      <c r="E121" s="20" t="s">
        <v>1200</v>
      </c>
      <c r="F121" s="38">
        <v>2024000157</v>
      </c>
      <c r="G121" s="20" t="s">
        <v>2169</v>
      </c>
      <c r="H121" s="20">
        <v>800220247</v>
      </c>
      <c r="I121" s="20" t="s">
        <v>2170</v>
      </c>
      <c r="J121" s="20" t="s">
        <v>771</v>
      </c>
      <c r="K121" s="23">
        <v>2024000555</v>
      </c>
      <c r="L121" s="103">
        <v>207747.05</v>
      </c>
      <c r="M121">
        <v>0</v>
      </c>
    </row>
    <row r="122" spans="1:13" x14ac:dyDescent="0.25">
      <c r="A122" s="537"/>
      <c r="B122" s="598" t="s">
        <v>2060</v>
      </c>
      <c r="C122" s="598"/>
      <c r="D122" s="598"/>
      <c r="E122" s="598"/>
      <c r="F122" s="598"/>
      <c r="G122" s="598"/>
      <c r="H122" s="598"/>
      <c r="I122" s="598"/>
      <c r="J122" s="598"/>
      <c r="K122" s="598"/>
      <c r="L122" s="576">
        <f>SUM(L118:L121)</f>
        <v>985057.67999999993</v>
      </c>
    </row>
    <row r="123" spans="1:13" ht="13.5" customHeight="1" x14ac:dyDescent="0.25">
      <c r="A123" s="537"/>
      <c r="B123" s="598"/>
      <c r="C123" s="598"/>
      <c r="D123" s="598"/>
      <c r="E123" s="598"/>
      <c r="F123" s="598"/>
      <c r="G123" s="598"/>
      <c r="H123" s="598"/>
      <c r="I123" s="598"/>
      <c r="J123" s="598"/>
      <c r="K123" s="598"/>
      <c r="L123" s="577"/>
    </row>
    <row r="124" spans="1:13" x14ac:dyDescent="0.25">
      <c r="A124" s="537"/>
      <c r="B124" s="36" t="s">
        <v>758</v>
      </c>
      <c r="C124" s="36" t="s">
        <v>759</v>
      </c>
      <c r="D124" s="36" t="s">
        <v>760</v>
      </c>
      <c r="E124" s="36" t="s">
        <v>761</v>
      </c>
      <c r="F124" s="36" t="s">
        <v>762</v>
      </c>
      <c r="G124" s="36" t="s">
        <v>763</v>
      </c>
      <c r="H124" s="36" t="s">
        <v>764</v>
      </c>
      <c r="I124" s="36" t="s">
        <v>46</v>
      </c>
      <c r="J124" s="36" t="s">
        <v>765</v>
      </c>
      <c r="K124" s="36" t="s">
        <v>762</v>
      </c>
      <c r="L124" s="36" t="s">
        <v>766</v>
      </c>
    </row>
    <row r="125" spans="1:13" x14ac:dyDescent="0.25">
      <c r="A125" s="537"/>
      <c r="B125" s="25" t="s">
        <v>653</v>
      </c>
      <c r="C125" s="25"/>
      <c r="D125" s="26">
        <v>45306</v>
      </c>
      <c r="E125" s="25" t="s">
        <v>1206</v>
      </c>
      <c r="F125" s="37">
        <v>2024000015</v>
      </c>
      <c r="G125" s="25" t="s">
        <v>2172</v>
      </c>
      <c r="H125" s="25">
        <v>59311027</v>
      </c>
      <c r="I125" s="25" t="s">
        <v>2173</v>
      </c>
      <c r="J125" s="25" t="s">
        <v>771</v>
      </c>
      <c r="K125" s="28">
        <v>2024000105</v>
      </c>
      <c r="L125" s="102">
        <v>16134</v>
      </c>
      <c r="M125">
        <v>0</v>
      </c>
    </row>
    <row r="126" spans="1:13" x14ac:dyDescent="0.25">
      <c r="A126" s="537"/>
      <c r="B126" s="20" t="s">
        <v>653</v>
      </c>
      <c r="C126" s="20"/>
      <c r="D126" s="21">
        <v>45308</v>
      </c>
      <c r="E126" s="20" t="s">
        <v>1206</v>
      </c>
      <c r="F126" s="38">
        <v>2024000023</v>
      </c>
      <c r="G126" s="20" t="s">
        <v>2172</v>
      </c>
      <c r="H126" s="20">
        <v>59311027</v>
      </c>
      <c r="I126" s="20" t="s">
        <v>2174</v>
      </c>
      <c r="J126" s="20" t="s">
        <v>771</v>
      </c>
      <c r="K126" s="23">
        <v>2024000105</v>
      </c>
      <c r="L126" s="103">
        <v>93782</v>
      </c>
      <c r="M126">
        <v>0</v>
      </c>
    </row>
    <row r="127" spans="1:13" x14ac:dyDescent="0.25">
      <c r="A127" s="537"/>
      <c r="B127" s="25" t="s">
        <v>653</v>
      </c>
      <c r="C127" s="25"/>
      <c r="D127" s="26">
        <v>45358</v>
      </c>
      <c r="E127" s="25" t="s">
        <v>1206</v>
      </c>
      <c r="F127" s="37">
        <v>2024000086</v>
      </c>
      <c r="G127" s="25" t="s">
        <v>2172</v>
      </c>
      <c r="H127" s="25">
        <v>59311027</v>
      </c>
      <c r="I127" s="25" t="s">
        <v>2175</v>
      </c>
      <c r="J127" s="25" t="s">
        <v>771</v>
      </c>
      <c r="K127" s="28">
        <v>2024000489</v>
      </c>
      <c r="L127" s="102">
        <v>11596.64</v>
      </c>
      <c r="M127">
        <v>0</v>
      </c>
    </row>
    <row r="128" spans="1:13" ht="15.75" thickBot="1" x14ac:dyDescent="0.3">
      <c r="A128" s="537"/>
      <c r="B128" s="512"/>
      <c r="C128" s="512"/>
      <c r="D128" s="512"/>
      <c r="E128" s="512"/>
      <c r="F128" s="512"/>
      <c r="G128" s="512"/>
      <c r="H128" s="512"/>
      <c r="I128" s="512"/>
      <c r="J128" s="512"/>
      <c r="K128" s="512"/>
      <c r="L128" s="315">
        <f>SUM(L125:L127)</f>
        <v>121512.64</v>
      </c>
    </row>
    <row r="129" spans="1:13" ht="15" customHeight="1" x14ac:dyDescent="0.25">
      <c r="A129" s="536" t="s">
        <v>2180</v>
      </c>
      <c r="B129" s="551" t="s">
        <v>2063</v>
      </c>
      <c r="C129" s="551"/>
      <c r="D129" s="551"/>
      <c r="E129" s="551"/>
      <c r="F129" s="551"/>
      <c r="G129" s="551"/>
      <c r="H129" s="551"/>
      <c r="I129" s="551"/>
      <c r="J129" s="551"/>
      <c r="K129" s="30"/>
      <c r="L129" s="205"/>
    </row>
    <row r="130" spans="1:13" x14ac:dyDescent="0.25">
      <c r="A130" s="537"/>
      <c r="B130" s="36" t="s">
        <v>758</v>
      </c>
      <c r="C130" s="36" t="s">
        <v>759</v>
      </c>
      <c r="D130" s="36" t="s">
        <v>760</v>
      </c>
      <c r="E130" s="36" t="s">
        <v>761</v>
      </c>
      <c r="F130" s="36" t="s">
        <v>762</v>
      </c>
      <c r="G130" s="36" t="s">
        <v>763</v>
      </c>
      <c r="H130" s="36" t="s">
        <v>764</v>
      </c>
      <c r="I130" s="36" t="s">
        <v>46</v>
      </c>
      <c r="J130" s="36" t="s">
        <v>765</v>
      </c>
      <c r="K130" s="36" t="s">
        <v>762</v>
      </c>
      <c r="L130" s="36" t="s">
        <v>766</v>
      </c>
    </row>
    <row r="131" spans="1:13" x14ac:dyDescent="0.25">
      <c r="A131" s="537"/>
      <c r="B131" s="25" t="s">
        <v>667</v>
      </c>
      <c r="C131" s="25"/>
      <c r="D131" s="26">
        <v>45317</v>
      </c>
      <c r="E131" s="25" t="s">
        <v>1206</v>
      </c>
      <c r="F131" s="37">
        <v>2024000035</v>
      </c>
      <c r="G131" s="25" t="s">
        <v>1882</v>
      </c>
      <c r="H131" s="25">
        <v>27282101</v>
      </c>
      <c r="I131" s="25" t="s">
        <v>2177</v>
      </c>
      <c r="J131" s="25" t="s">
        <v>771</v>
      </c>
      <c r="K131" s="28">
        <v>2024000042</v>
      </c>
      <c r="L131" s="102">
        <v>50019</v>
      </c>
      <c r="M131">
        <v>0</v>
      </c>
    </row>
    <row r="132" spans="1:13" x14ac:dyDescent="0.25">
      <c r="A132" s="537"/>
      <c r="B132" s="20" t="s">
        <v>667</v>
      </c>
      <c r="C132" s="20"/>
      <c r="D132" s="21">
        <v>45348</v>
      </c>
      <c r="E132" s="20" t="s">
        <v>1206</v>
      </c>
      <c r="F132" s="38">
        <v>2024000070</v>
      </c>
      <c r="G132" s="20" t="s">
        <v>1882</v>
      </c>
      <c r="H132" s="20">
        <v>27282101</v>
      </c>
      <c r="I132" s="20" t="s">
        <v>2178</v>
      </c>
      <c r="J132" s="20" t="s">
        <v>771</v>
      </c>
      <c r="K132" s="23">
        <v>2024000042</v>
      </c>
      <c r="L132" s="103">
        <v>50000</v>
      </c>
      <c r="M132">
        <v>0</v>
      </c>
    </row>
    <row r="133" spans="1:13" x14ac:dyDescent="0.25">
      <c r="A133" s="537"/>
      <c r="B133" s="25" t="s">
        <v>667</v>
      </c>
      <c r="C133" s="25"/>
      <c r="D133" s="26">
        <v>45374</v>
      </c>
      <c r="E133" s="25" t="s">
        <v>1206</v>
      </c>
      <c r="F133" s="25">
        <v>2024000104</v>
      </c>
      <c r="G133" s="25" t="s">
        <v>1882</v>
      </c>
      <c r="H133" s="25">
        <v>27282101</v>
      </c>
      <c r="I133" s="25" t="s">
        <v>2179</v>
      </c>
      <c r="J133" s="25" t="s">
        <v>771</v>
      </c>
      <c r="K133" s="25">
        <v>2024000042</v>
      </c>
      <c r="L133" s="146">
        <v>102840</v>
      </c>
      <c r="M133">
        <v>0</v>
      </c>
    </row>
    <row r="134" spans="1:13" ht="15.75" thickBot="1" x14ac:dyDescent="0.3">
      <c r="A134" s="541"/>
      <c r="B134" s="25"/>
      <c r="C134" s="25"/>
      <c r="D134" s="26"/>
      <c r="E134" s="25"/>
      <c r="F134" s="25"/>
      <c r="G134" s="25"/>
      <c r="H134" s="25"/>
      <c r="I134" s="25"/>
      <c r="J134" s="25"/>
      <c r="K134" s="30" t="s">
        <v>779</v>
      </c>
      <c r="L134" s="205">
        <f>SUM(L131:L133)</f>
        <v>202859</v>
      </c>
    </row>
    <row r="135" spans="1:13" x14ac:dyDescent="0.25">
      <c r="B135" s="551" t="s">
        <v>2068</v>
      </c>
      <c r="C135" s="551"/>
      <c r="D135" s="551"/>
      <c r="E135" s="551"/>
      <c r="F135" s="551"/>
      <c r="G135" s="551"/>
      <c r="H135" s="551"/>
      <c r="I135" s="551"/>
      <c r="J135" s="551"/>
    </row>
    <row r="136" spans="1:13" x14ac:dyDescent="0.25">
      <c r="B136" s="36" t="s">
        <v>758</v>
      </c>
      <c r="C136" s="36" t="s">
        <v>759</v>
      </c>
      <c r="D136" s="36" t="s">
        <v>760</v>
      </c>
      <c r="E136" s="36" t="s">
        <v>761</v>
      </c>
      <c r="F136" s="36" t="s">
        <v>762</v>
      </c>
      <c r="G136" s="36" t="s">
        <v>763</v>
      </c>
      <c r="H136" s="36" t="s">
        <v>764</v>
      </c>
      <c r="I136" s="36" t="s">
        <v>46</v>
      </c>
      <c r="J136" s="36" t="s">
        <v>765</v>
      </c>
      <c r="K136" s="36" t="s">
        <v>762</v>
      </c>
      <c r="L136" s="36" t="s">
        <v>766</v>
      </c>
    </row>
    <row r="137" spans="1:13" x14ac:dyDescent="0.25">
      <c r="B137" s="25" t="s">
        <v>118</v>
      </c>
      <c r="C137" s="25"/>
      <c r="D137" s="26">
        <v>45321</v>
      </c>
      <c r="E137" s="25" t="s">
        <v>768</v>
      </c>
      <c r="F137" s="37">
        <v>2024700005</v>
      </c>
      <c r="G137" s="25" t="s">
        <v>1022</v>
      </c>
      <c r="H137" s="25">
        <v>1085248255</v>
      </c>
      <c r="I137" s="25" t="s">
        <v>2181</v>
      </c>
      <c r="J137" s="25" t="s">
        <v>771</v>
      </c>
      <c r="K137" s="28">
        <v>2024000072</v>
      </c>
      <c r="L137" s="102">
        <v>692353</v>
      </c>
      <c r="M137">
        <v>0</v>
      </c>
    </row>
    <row r="138" spans="1:13" x14ac:dyDescent="0.25">
      <c r="B138" s="20" t="s">
        <v>118</v>
      </c>
      <c r="C138" s="20"/>
      <c r="D138" s="21">
        <v>45321</v>
      </c>
      <c r="E138" s="20" t="s">
        <v>768</v>
      </c>
      <c r="F138" s="38">
        <v>2024700006</v>
      </c>
      <c r="G138" s="20" t="s">
        <v>2182</v>
      </c>
      <c r="H138" s="20">
        <v>1085256720</v>
      </c>
      <c r="I138" s="20" t="s">
        <v>2183</v>
      </c>
      <c r="J138" s="20" t="s">
        <v>771</v>
      </c>
      <c r="K138" s="23">
        <v>2024000109</v>
      </c>
      <c r="L138" s="103">
        <v>99895</v>
      </c>
      <c r="M138">
        <v>0</v>
      </c>
    </row>
    <row r="139" spans="1:13" x14ac:dyDescent="0.25">
      <c r="B139" s="512"/>
      <c r="C139" s="512"/>
      <c r="D139" s="512"/>
      <c r="E139" s="512"/>
      <c r="F139" s="512"/>
      <c r="G139" s="512"/>
      <c r="H139" s="512"/>
      <c r="I139" s="512"/>
      <c r="J139" s="512"/>
      <c r="K139" s="512"/>
      <c r="L139"/>
    </row>
    <row r="140" spans="1:13" x14ac:dyDescent="0.25">
      <c r="B140" s="516"/>
      <c r="C140" s="516"/>
      <c r="D140" s="516"/>
      <c r="E140" s="516"/>
      <c r="F140" s="516"/>
      <c r="G140" s="516"/>
      <c r="H140" s="516"/>
      <c r="I140" s="516"/>
      <c r="J140" s="516"/>
      <c r="K140" s="30" t="s">
        <v>779</v>
      </c>
      <c r="L140" s="205">
        <f>SUM(L137:L139)</f>
        <v>792248</v>
      </c>
    </row>
    <row r="141" spans="1:13" x14ac:dyDescent="0.25">
      <c r="B141" s="261" t="s">
        <v>2072</v>
      </c>
    </row>
    <row r="142" spans="1:13" x14ac:dyDescent="0.25">
      <c r="B142" s="36" t="s">
        <v>758</v>
      </c>
      <c r="C142" s="36" t="s">
        <v>759</v>
      </c>
      <c r="D142" s="36" t="s">
        <v>760</v>
      </c>
      <c r="E142" s="36" t="s">
        <v>761</v>
      </c>
      <c r="F142" s="36" t="s">
        <v>762</v>
      </c>
      <c r="G142" s="36" t="s">
        <v>763</v>
      </c>
      <c r="H142" s="36" t="s">
        <v>764</v>
      </c>
      <c r="I142" s="36" t="s">
        <v>46</v>
      </c>
      <c r="J142" s="36" t="s">
        <v>765</v>
      </c>
      <c r="K142" s="36" t="s">
        <v>762</v>
      </c>
      <c r="L142" s="36" t="s">
        <v>766</v>
      </c>
    </row>
    <row r="143" spans="1:13" x14ac:dyDescent="0.25">
      <c r="B143" s="25" t="s">
        <v>2184</v>
      </c>
      <c r="C143" s="25"/>
      <c r="D143" s="26">
        <v>45354</v>
      </c>
      <c r="E143" s="25" t="s">
        <v>768</v>
      </c>
      <c r="F143" s="37">
        <v>2024700011</v>
      </c>
      <c r="G143" s="25" t="s">
        <v>1917</v>
      </c>
      <c r="H143" s="25">
        <v>1010117477</v>
      </c>
      <c r="I143" s="25" t="s">
        <v>2185</v>
      </c>
      <c r="J143" s="25" t="s">
        <v>771</v>
      </c>
      <c r="K143" s="28">
        <v>2024000509</v>
      </c>
      <c r="L143" s="102">
        <v>121833</v>
      </c>
      <c r="M143">
        <v>0</v>
      </c>
    </row>
    <row r="144" spans="1:13" x14ac:dyDescent="0.25">
      <c r="B144" s="20" t="s">
        <v>2184</v>
      </c>
      <c r="C144" s="20"/>
      <c r="D144" s="21">
        <v>45366</v>
      </c>
      <c r="E144" s="20" t="s">
        <v>768</v>
      </c>
      <c r="F144" s="38">
        <v>2024700012</v>
      </c>
      <c r="G144" s="20" t="s">
        <v>2186</v>
      </c>
      <c r="H144" s="20">
        <v>12976120</v>
      </c>
      <c r="I144" s="20" t="s">
        <v>2187</v>
      </c>
      <c r="J144" s="20" t="s">
        <v>771</v>
      </c>
      <c r="K144" s="23">
        <v>2024000510</v>
      </c>
      <c r="L144" s="103">
        <v>16244</v>
      </c>
      <c r="M144">
        <v>0</v>
      </c>
    </row>
    <row r="145" spans="2:12" x14ac:dyDescent="0.25">
      <c r="B145" s="512"/>
      <c r="C145" s="512"/>
      <c r="D145" s="512"/>
      <c r="E145" s="512"/>
      <c r="F145" s="512"/>
      <c r="G145" s="512"/>
      <c r="H145" s="512"/>
      <c r="I145" s="512"/>
      <c r="J145" s="512"/>
      <c r="K145" s="512"/>
      <c r="L145"/>
    </row>
    <row r="146" spans="2:12" x14ac:dyDescent="0.25">
      <c r="B146" s="516"/>
      <c r="C146" s="516"/>
      <c r="D146" s="516"/>
      <c r="E146" s="516"/>
      <c r="F146" s="516"/>
      <c r="G146" s="516"/>
      <c r="H146" s="516"/>
      <c r="I146" s="516"/>
      <c r="J146" s="516"/>
      <c r="K146" s="30" t="s">
        <v>779</v>
      </c>
      <c r="L146" s="205">
        <f>SUM(L143:L145)</f>
        <v>138077</v>
      </c>
    </row>
    <row r="147" spans="2:12" x14ac:dyDescent="0.25">
      <c r="B147" s="30"/>
      <c r="C147" s="641" t="s">
        <v>2189</v>
      </c>
      <c r="D147" s="641"/>
      <c r="E147" s="641"/>
      <c r="F147" s="641"/>
      <c r="G147" s="641"/>
      <c r="H147" s="30"/>
      <c r="I147" s="30"/>
      <c r="J147" s="30"/>
      <c r="K147" s="30"/>
      <c r="L147" s="205"/>
    </row>
    <row r="148" spans="2:12" ht="28.5" x14ac:dyDescent="0.25">
      <c r="C148" s="316" t="s">
        <v>2192</v>
      </c>
      <c r="D148" s="316" t="s">
        <v>2190</v>
      </c>
      <c r="E148" s="316" t="s">
        <v>2191</v>
      </c>
      <c r="F148" s="316" t="s">
        <v>2194</v>
      </c>
      <c r="G148" s="316" t="s">
        <v>2195</v>
      </c>
    </row>
    <row r="149" spans="2:12" x14ac:dyDescent="0.25">
      <c r="C149" s="172" t="s">
        <v>1769</v>
      </c>
      <c r="D149" s="317">
        <f>+'OCTUBRE - DICIEMBRE 2023'!C189</f>
        <v>10840640</v>
      </c>
      <c r="E149" s="317">
        <f>+L17</f>
        <v>6005710</v>
      </c>
      <c r="F149" s="317">
        <f>+E149-D149</f>
        <v>-4834930</v>
      </c>
      <c r="G149" s="318">
        <f>(E149/D149)-1</f>
        <v>-0.44600042063937184</v>
      </c>
    </row>
    <row r="150" spans="2:12" x14ac:dyDescent="0.25">
      <c r="C150" s="172" t="s">
        <v>1155</v>
      </c>
      <c r="D150" s="317">
        <f>+'OCTUBRE - DICIEMBRE 2023'!C190</f>
        <v>36487440</v>
      </c>
      <c r="E150" s="317">
        <f>+L7+L13</f>
        <v>30036720</v>
      </c>
      <c r="F150" s="317">
        <f t="shared" ref="F150:F159" si="0">+E150-D150</f>
        <v>-6450720</v>
      </c>
      <c r="G150" s="318">
        <f t="shared" ref="G150:G159" si="1">(E150/D150)-1</f>
        <v>-0.17679289092356165</v>
      </c>
      <c r="L150" s="50">
        <f>+L7+L13+L17+L31+L52+L59+L70+L96+L109+L115+L122+L128+L134+L140+L146</f>
        <v>128205855.81000002</v>
      </c>
    </row>
    <row r="151" spans="2:12" x14ac:dyDescent="0.25">
      <c r="C151" s="172" t="s">
        <v>1481</v>
      </c>
      <c r="D151" s="317">
        <f>+'OCTUBRE - DICIEMBRE 2023'!C191</f>
        <v>4192819.8899999997</v>
      </c>
      <c r="E151" s="317">
        <f>+L31</f>
        <v>2362959.4900000002</v>
      </c>
      <c r="F151" s="317">
        <f t="shared" si="0"/>
        <v>-1829860.3999999994</v>
      </c>
      <c r="G151" s="318">
        <f t="shared" si="1"/>
        <v>-0.43642714163903651</v>
      </c>
      <c r="L151" s="50">
        <f>+L150-E159</f>
        <v>0</v>
      </c>
    </row>
    <row r="152" spans="2:12" x14ac:dyDescent="0.25">
      <c r="C152" s="172" t="s">
        <v>2188</v>
      </c>
      <c r="D152" s="172">
        <v>0</v>
      </c>
      <c r="E152" s="317">
        <f>+L52</f>
        <v>1116972</v>
      </c>
      <c r="F152" s="317">
        <f t="shared" si="0"/>
        <v>1116972</v>
      </c>
      <c r="G152" s="318">
        <v>1</v>
      </c>
    </row>
    <row r="153" spans="2:12" x14ac:dyDescent="0.25">
      <c r="C153" s="172" t="s">
        <v>1199</v>
      </c>
      <c r="D153" s="317">
        <f>+'OCTUBRE - DICIEMBRE 2023'!C192</f>
        <v>24935035</v>
      </c>
      <c r="E153" s="317">
        <f>+L59+L70</f>
        <v>21432997</v>
      </c>
      <c r="F153" s="317">
        <f t="shared" si="0"/>
        <v>-3502038</v>
      </c>
      <c r="G153" s="318">
        <f t="shared" si="1"/>
        <v>-0.14044648423393025</v>
      </c>
    </row>
    <row r="154" spans="2:12" x14ac:dyDescent="0.25">
      <c r="C154" s="172" t="s">
        <v>2073</v>
      </c>
      <c r="D154" s="317">
        <f>+'OCTUBRE - DICIEMBRE 2023'!C193</f>
        <v>148205895</v>
      </c>
      <c r="E154" s="317">
        <f>+L96+L109</f>
        <v>61965598</v>
      </c>
      <c r="F154" s="317">
        <f t="shared" si="0"/>
        <v>-86240297</v>
      </c>
      <c r="G154" s="318">
        <f t="shared" si="1"/>
        <v>-0.5818951870976522</v>
      </c>
    </row>
    <row r="155" spans="2:12" x14ac:dyDescent="0.25">
      <c r="C155" s="172" t="s">
        <v>2163</v>
      </c>
      <c r="D155" s="172">
        <v>0</v>
      </c>
      <c r="E155" s="317">
        <f>+L115</f>
        <v>3045145</v>
      </c>
      <c r="F155" s="317">
        <f t="shared" si="0"/>
        <v>3045145</v>
      </c>
      <c r="G155" s="318">
        <v>1</v>
      </c>
    </row>
    <row r="156" spans="2:12" x14ac:dyDescent="0.25">
      <c r="C156" s="172" t="s">
        <v>2074</v>
      </c>
      <c r="D156" s="317">
        <f>+'OCTUBRE - DICIEMBRE 2023'!C194</f>
        <v>8817339.4299999997</v>
      </c>
      <c r="E156" s="317">
        <f>+L122+L128</f>
        <v>1106570.3199999998</v>
      </c>
      <c r="F156" s="317">
        <f t="shared" si="0"/>
        <v>-7710769.1099999994</v>
      </c>
      <c r="G156" s="318">
        <f t="shared" si="1"/>
        <v>-0.87450065535245025</v>
      </c>
    </row>
    <row r="157" spans="2:12" x14ac:dyDescent="0.25">
      <c r="C157" s="172" t="s">
        <v>2063</v>
      </c>
      <c r="D157" s="317">
        <f>+'OCTUBRE - DICIEMBRE 2023'!C195</f>
        <v>80010</v>
      </c>
      <c r="E157" s="317">
        <f>+L134</f>
        <v>202859</v>
      </c>
      <c r="F157" s="317">
        <f t="shared" si="0"/>
        <v>122849</v>
      </c>
      <c r="G157" s="318">
        <f t="shared" si="1"/>
        <v>1.5354205724284467</v>
      </c>
    </row>
    <row r="158" spans="2:12" x14ac:dyDescent="0.25">
      <c r="C158" s="172" t="s">
        <v>1331</v>
      </c>
      <c r="D158" s="317">
        <f>+'OCTUBRE - DICIEMBRE 2023'!C196</f>
        <v>5040697</v>
      </c>
      <c r="E158" s="317">
        <f>+L140+L146</f>
        <v>930325</v>
      </c>
      <c r="F158" s="317">
        <f t="shared" si="0"/>
        <v>-4110372</v>
      </c>
      <c r="G158" s="318">
        <f t="shared" si="1"/>
        <v>-0.81543723020844139</v>
      </c>
    </row>
    <row r="159" spans="2:12" x14ac:dyDescent="0.25">
      <c r="C159" s="316" t="s">
        <v>2193</v>
      </c>
      <c r="D159" s="262">
        <f>SUM(D149:D158)</f>
        <v>238599876.31999999</v>
      </c>
      <c r="E159" s="262">
        <f>SUM(E149:E158)</f>
        <v>128205855.81</v>
      </c>
      <c r="F159" s="262">
        <f t="shared" si="0"/>
        <v>-110394020.50999999</v>
      </c>
      <c r="G159" s="319">
        <f t="shared" si="1"/>
        <v>-0.46267425705596021</v>
      </c>
    </row>
  </sheetData>
  <mergeCells count="33">
    <mergeCell ref="L96:L97"/>
    <mergeCell ref="L109:L110"/>
    <mergeCell ref="B146:J146"/>
    <mergeCell ref="B122:K123"/>
    <mergeCell ref="L122:L123"/>
    <mergeCell ref="B128:K128"/>
    <mergeCell ref="B129:J129"/>
    <mergeCell ref="B135:J135"/>
    <mergeCell ref="B139:K139"/>
    <mergeCell ref="B140:J140"/>
    <mergeCell ref="B145:K145"/>
    <mergeCell ref="B116:J116"/>
    <mergeCell ref="L52:L53"/>
    <mergeCell ref="B59:K60"/>
    <mergeCell ref="L59:L60"/>
    <mergeCell ref="A33:A51"/>
    <mergeCell ref="L31:L32"/>
    <mergeCell ref="A52:A71"/>
    <mergeCell ref="B52:K53"/>
    <mergeCell ref="B70:K71"/>
    <mergeCell ref="L70:L71"/>
    <mergeCell ref="C147:G147"/>
    <mergeCell ref="B7:J7"/>
    <mergeCell ref="B31:K32"/>
    <mergeCell ref="A2:A13"/>
    <mergeCell ref="A14:A17"/>
    <mergeCell ref="A20:A32"/>
    <mergeCell ref="B111:J111"/>
    <mergeCell ref="A72:A110"/>
    <mergeCell ref="A111:A115"/>
    <mergeCell ref="B96:K97"/>
    <mergeCell ref="A116:A128"/>
    <mergeCell ref="A129:A13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236"/>
  <sheetViews>
    <sheetView topLeftCell="C33" workbookViewId="0">
      <selection activeCell="B51" sqref="B51:K52"/>
    </sheetView>
  </sheetViews>
  <sheetFormatPr baseColWidth="10" defaultRowHeight="15" x14ac:dyDescent="0.25"/>
  <cols>
    <col min="1" max="1" width="16" customWidth="1"/>
    <col min="2" max="2" width="37.140625" customWidth="1"/>
    <col min="3" max="3" width="39.85546875" customWidth="1"/>
    <col min="4" max="4" width="17.7109375" customWidth="1"/>
    <col min="5" max="5" width="22.5703125" customWidth="1"/>
    <col min="6" max="6" width="14.42578125" bestFit="1" customWidth="1"/>
    <col min="7" max="7" width="27.42578125" customWidth="1"/>
    <col min="8" max="8" width="13.85546875" customWidth="1"/>
    <col min="9" max="9" width="44" customWidth="1"/>
    <col min="10" max="10" width="22.85546875" customWidth="1"/>
    <col min="11" max="11" width="12" customWidth="1"/>
    <col min="12" max="12" width="16.140625" style="50" customWidth="1"/>
    <col min="13" max="13" width="11.7109375" bestFit="1" customWidth="1"/>
  </cols>
  <sheetData>
    <row r="1" spans="1:13" ht="24" thickBot="1" x14ac:dyDescent="0.4">
      <c r="A1" s="266"/>
      <c r="B1" s="267" t="s">
        <v>1158</v>
      </c>
      <c r="C1" s="35"/>
      <c r="D1" s="35"/>
      <c r="E1" s="35"/>
      <c r="F1" s="35"/>
      <c r="G1" s="35"/>
      <c r="H1" s="35"/>
      <c r="I1" s="35"/>
      <c r="J1" s="35"/>
      <c r="K1" s="35"/>
      <c r="L1" s="52"/>
    </row>
    <row r="2" spans="1:13" ht="39" customHeight="1" x14ac:dyDescent="0.35">
      <c r="A2" s="644" t="s">
        <v>1934</v>
      </c>
      <c r="B2" s="40" t="s">
        <v>2198</v>
      </c>
      <c r="L2" s="60"/>
    </row>
    <row r="3" spans="1:13" ht="29.25" customHeight="1" x14ac:dyDescent="0.25">
      <c r="A3" s="645"/>
      <c r="B3" s="199" t="s">
        <v>758</v>
      </c>
      <c r="C3" s="199" t="s">
        <v>759</v>
      </c>
      <c r="D3" s="199" t="s">
        <v>760</v>
      </c>
      <c r="E3" s="199" t="s">
        <v>761</v>
      </c>
      <c r="F3" s="199" t="s">
        <v>762</v>
      </c>
      <c r="G3" s="199" t="s">
        <v>763</v>
      </c>
      <c r="H3" s="199" t="s">
        <v>764</v>
      </c>
      <c r="I3" s="199" t="s">
        <v>46</v>
      </c>
      <c r="J3" s="199" t="s">
        <v>765</v>
      </c>
      <c r="K3" s="199" t="s">
        <v>762</v>
      </c>
      <c r="L3" s="199" t="s">
        <v>766</v>
      </c>
      <c r="M3" t="s">
        <v>767</v>
      </c>
    </row>
    <row r="4" spans="1:13" ht="56.25" customHeight="1" x14ac:dyDescent="0.25">
      <c r="A4" s="645"/>
      <c r="B4" s="229" t="s">
        <v>672</v>
      </c>
      <c r="C4" s="148"/>
      <c r="D4" s="149">
        <v>45387</v>
      </c>
      <c r="E4" s="148" t="s">
        <v>768</v>
      </c>
      <c r="F4" s="150">
        <v>2024100681</v>
      </c>
      <c r="G4" s="148" t="s">
        <v>769</v>
      </c>
      <c r="H4" s="148">
        <v>891200200</v>
      </c>
      <c r="I4" s="148" t="s">
        <v>2201</v>
      </c>
      <c r="J4" s="148" t="s">
        <v>771</v>
      </c>
      <c r="K4" s="151">
        <v>2024000004</v>
      </c>
      <c r="L4" s="152">
        <v>6405090</v>
      </c>
      <c r="M4">
        <v>0</v>
      </c>
    </row>
    <row r="5" spans="1:13" ht="56.25" customHeight="1" x14ac:dyDescent="0.25">
      <c r="A5" s="645"/>
      <c r="B5" s="230" t="s">
        <v>672</v>
      </c>
      <c r="C5" s="153"/>
      <c r="D5" s="154">
        <v>45419</v>
      </c>
      <c r="E5" s="153" t="s">
        <v>768</v>
      </c>
      <c r="F5" s="155">
        <v>2024100783</v>
      </c>
      <c r="G5" s="153" t="s">
        <v>769</v>
      </c>
      <c r="H5" s="153">
        <v>891200200</v>
      </c>
      <c r="I5" s="153" t="s">
        <v>2202</v>
      </c>
      <c r="J5" s="153" t="s">
        <v>771</v>
      </c>
      <c r="K5" s="156">
        <v>2024000004</v>
      </c>
      <c r="L5" s="157">
        <v>6937360</v>
      </c>
      <c r="M5">
        <v>0</v>
      </c>
    </row>
    <row r="6" spans="1:13" ht="56.25" customHeight="1" x14ac:dyDescent="0.25">
      <c r="A6" s="645"/>
      <c r="B6" s="229" t="s">
        <v>672</v>
      </c>
      <c r="C6" s="148"/>
      <c r="D6" s="149">
        <v>45450</v>
      </c>
      <c r="E6" s="148" t="s">
        <v>768</v>
      </c>
      <c r="F6" s="150">
        <v>2024100864</v>
      </c>
      <c r="G6" s="148" t="s">
        <v>769</v>
      </c>
      <c r="H6" s="148">
        <v>891200200</v>
      </c>
      <c r="I6" s="148" t="s">
        <v>2203</v>
      </c>
      <c r="J6" s="148" t="s">
        <v>771</v>
      </c>
      <c r="K6" s="151">
        <v>2024000004</v>
      </c>
      <c r="L6" s="152">
        <v>6110810</v>
      </c>
      <c r="M6">
        <v>0</v>
      </c>
    </row>
    <row r="7" spans="1:13" ht="29.25" customHeight="1" x14ac:dyDescent="0.25">
      <c r="A7" s="645"/>
      <c r="B7" s="647"/>
      <c r="C7" s="648"/>
      <c r="D7" s="648"/>
      <c r="E7" s="648"/>
      <c r="F7" s="648"/>
      <c r="G7" s="648"/>
      <c r="H7" s="648"/>
      <c r="I7" s="648"/>
      <c r="J7" s="642"/>
      <c r="K7" s="278" t="s">
        <v>779</v>
      </c>
      <c r="L7" s="314">
        <f>SUM(L4:L6)</f>
        <v>19453260</v>
      </c>
    </row>
    <row r="8" spans="1:13" ht="29.25" customHeight="1" x14ac:dyDescent="0.35">
      <c r="A8" s="645"/>
      <c r="B8" s="40" t="s">
        <v>2199</v>
      </c>
      <c r="C8" s="33"/>
      <c r="D8" s="33"/>
      <c r="E8" s="33"/>
      <c r="F8" s="33"/>
      <c r="G8" s="33"/>
      <c r="H8" s="33"/>
      <c r="I8" s="33"/>
      <c r="J8" s="33"/>
      <c r="K8" s="33"/>
      <c r="L8" s="313"/>
    </row>
    <row r="9" spans="1:13" ht="45" customHeight="1" x14ac:dyDescent="0.25">
      <c r="A9" s="645"/>
      <c r="B9" s="36" t="s">
        <v>758</v>
      </c>
      <c r="C9" s="36" t="s">
        <v>759</v>
      </c>
      <c r="D9" s="36" t="s">
        <v>760</v>
      </c>
      <c r="E9" s="36" t="s">
        <v>761</v>
      </c>
      <c r="F9" s="36" t="s">
        <v>762</v>
      </c>
      <c r="G9" s="36" t="s">
        <v>763</v>
      </c>
      <c r="H9" s="36" t="s">
        <v>764</v>
      </c>
      <c r="I9" s="36" t="s">
        <v>46</v>
      </c>
      <c r="J9" s="36" t="s">
        <v>765</v>
      </c>
      <c r="K9" s="36" t="s">
        <v>762</v>
      </c>
      <c r="L9" s="36" t="s">
        <v>766</v>
      </c>
    </row>
    <row r="10" spans="1:13" ht="42" customHeight="1" x14ac:dyDescent="0.25">
      <c r="A10" s="645"/>
      <c r="B10" s="189" t="s">
        <v>673</v>
      </c>
      <c r="C10" s="163"/>
      <c r="D10" s="164">
        <v>45384</v>
      </c>
      <c r="E10" s="163" t="s">
        <v>768</v>
      </c>
      <c r="F10" s="165">
        <v>2024590069</v>
      </c>
      <c r="G10" s="163" t="s">
        <v>769</v>
      </c>
      <c r="H10" s="163">
        <v>891200200</v>
      </c>
      <c r="I10" s="163" t="s">
        <v>2081</v>
      </c>
      <c r="J10" s="163" t="s">
        <v>771</v>
      </c>
      <c r="K10" s="166">
        <v>2024000004</v>
      </c>
      <c r="L10" s="167">
        <v>3671590</v>
      </c>
      <c r="M10">
        <v>0</v>
      </c>
    </row>
    <row r="11" spans="1:13" ht="38.25" customHeight="1" x14ac:dyDescent="0.25">
      <c r="A11" s="645"/>
      <c r="B11" s="188" t="s">
        <v>673</v>
      </c>
      <c r="C11" s="158"/>
      <c r="D11" s="159">
        <v>45413</v>
      </c>
      <c r="E11" s="158" t="s">
        <v>768</v>
      </c>
      <c r="F11" s="160">
        <v>2024590087</v>
      </c>
      <c r="G11" s="158" t="s">
        <v>769</v>
      </c>
      <c r="H11" s="158">
        <v>891200200</v>
      </c>
      <c r="I11" s="158" t="s">
        <v>2204</v>
      </c>
      <c r="J11" s="158" t="s">
        <v>771</v>
      </c>
      <c r="K11" s="161">
        <v>2024000004</v>
      </c>
      <c r="L11" s="162">
        <v>3331310</v>
      </c>
      <c r="M11">
        <v>0</v>
      </c>
    </row>
    <row r="12" spans="1:13" ht="23.25" customHeight="1" x14ac:dyDescent="0.25">
      <c r="A12" s="645"/>
      <c r="B12" s="189" t="s">
        <v>673</v>
      </c>
      <c r="C12" s="163"/>
      <c r="D12" s="164">
        <v>45446</v>
      </c>
      <c r="E12" s="163" t="s">
        <v>768</v>
      </c>
      <c r="F12" s="165">
        <v>2024590119</v>
      </c>
      <c r="G12" s="163" t="s">
        <v>769</v>
      </c>
      <c r="H12" s="163">
        <v>891200200</v>
      </c>
      <c r="I12" s="163" t="s">
        <v>2205</v>
      </c>
      <c r="J12" s="163" t="s">
        <v>771</v>
      </c>
      <c r="K12" s="166">
        <v>2024000004</v>
      </c>
      <c r="L12" s="167">
        <v>3589300</v>
      </c>
      <c r="M12">
        <v>0</v>
      </c>
    </row>
    <row r="13" spans="1:13" ht="20.25" customHeight="1" thickBot="1" x14ac:dyDescent="0.3">
      <c r="A13" s="646"/>
      <c r="B13" s="25"/>
      <c r="C13" s="25"/>
      <c r="D13" s="26"/>
      <c r="E13" s="25"/>
      <c r="F13" s="37"/>
      <c r="G13" s="25"/>
      <c r="H13" s="25"/>
      <c r="I13" s="25"/>
      <c r="J13" s="25"/>
      <c r="K13" s="306" t="s">
        <v>1154</v>
      </c>
      <c r="L13" s="205">
        <f>SUM(L10:L12)</f>
        <v>10592200</v>
      </c>
    </row>
    <row r="14" spans="1:13" ht="37.5" customHeight="1" x14ac:dyDescent="0.25">
      <c r="A14" s="636" t="s">
        <v>1159</v>
      </c>
      <c r="B14" s="199" t="s">
        <v>758</v>
      </c>
      <c r="C14" s="199" t="s">
        <v>759</v>
      </c>
      <c r="D14" s="199" t="s">
        <v>760</v>
      </c>
      <c r="E14" s="199" t="s">
        <v>761</v>
      </c>
      <c r="F14" s="199" t="s">
        <v>762</v>
      </c>
      <c r="G14" s="199" t="s">
        <v>763</v>
      </c>
      <c r="H14" s="199" t="s">
        <v>764</v>
      </c>
      <c r="I14" s="199" t="s">
        <v>46</v>
      </c>
      <c r="J14" s="199" t="s">
        <v>765</v>
      </c>
      <c r="K14" s="199" t="s">
        <v>762</v>
      </c>
      <c r="L14" s="199" t="s">
        <v>766</v>
      </c>
    </row>
    <row r="15" spans="1:13" ht="112.5" customHeight="1" x14ac:dyDescent="0.25">
      <c r="A15" s="637"/>
      <c r="B15" s="148" t="s">
        <v>670</v>
      </c>
      <c r="C15" s="148"/>
      <c r="D15" s="149">
        <v>45390</v>
      </c>
      <c r="E15" s="148" t="s">
        <v>768</v>
      </c>
      <c r="F15" s="150">
        <v>2024100684</v>
      </c>
      <c r="G15" s="148" t="s">
        <v>804</v>
      </c>
      <c r="H15" s="148">
        <v>891200686</v>
      </c>
      <c r="I15" s="148" t="s">
        <v>2206</v>
      </c>
      <c r="J15" s="148" t="s">
        <v>771</v>
      </c>
      <c r="K15" s="151">
        <v>2024000003</v>
      </c>
      <c r="L15" s="152">
        <v>2760230</v>
      </c>
      <c r="M15">
        <v>0</v>
      </c>
    </row>
    <row r="16" spans="1:13" ht="68.25" customHeight="1" x14ac:dyDescent="0.25">
      <c r="A16" s="637"/>
      <c r="B16" s="153" t="s">
        <v>670</v>
      </c>
      <c r="C16" s="153"/>
      <c r="D16" s="154">
        <v>45421</v>
      </c>
      <c r="E16" s="153" t="s">
        <v>768</v>
      </c>
      <c r="F16" s="155">
        <v>2024100785</v>
      </c>
      <c r="G16" s="153" t="s">
        <v>804</v>
      </c>
      <c r="H16" s="153">
        <v>891200686</v>
      </c>
      <c r="I16" s="153" t="s">
        <v>2207</v>
      </c>
      <c r="J16" s="153" t="s">
        <v>771</v>
      </c>
      <c r="K16" s="156">
        <v>2024000003</v>
      </c>
      <c r="L16" s="157">
        <v>3697480</v>
      </c>
      <c r="M16">
        <v>0</v>
      </c>
    </row>
    <row r="17" spans="1:13" ht="85.5" customHeight="1" x14ac:dyDescent="0.25">
      <c r="A17" s="637"/>
      <c r="B17" s="153" t="s">
        <v>670</v>
      </c>
      <c r="C17" s="153"/>
      <c r="D17" s="154">
        <v>45451</v>
      </c>
      <c r="E17" s="153" t="s">
        <v>768</v>
      </c>
      <c r="F17" s="155">
        <v>2024100866</v>
      </c>
      <c r="G17" s="153" t="s">
        <v>804</v>
      </c>
      <c r="H17" s="153">
        <v>891200686</v>
      </c>
      <c r="I17" s="153" t="s">
        <v>2208</v>
      </c>
      <c r="J17" s="153" t="s">
        <v>771</v>
      </c>
      <c r="K17" s="156">
        <v>2024000003</v>
      </c>
      <c r="L17" s="157">
        <v>1964950</v>
      </c>
      <c r="M17">
        <v>0</v>
      </c>
    </row>
    <row r="18" spans="1:13" ht="30.75" customHeight="1" thickBot="1" x14ac:dyDescent="0.3">
      <c r="A18" s="637"/>
      <c r="B18" s="25"/>
      <c r="C18" s="25"/>
      <c r="D18" s="26"/>
      <c r="E18" s="25"/>
      <c r="F18" s="37"/>
      <c r="G18" s="25"/>
      <c r="H18" s="25"/>
      <c r="I18" s="25"/>
      <c r="J18" s="25"/>
      <c r="K18" s="306"/>
      <c r="L18" s="205">
        <f>SUM(L15:L17)</f>
        <v>8422660</v>
      </c>
    </row>
    <row r="19" spans="1:13" ht="28.5" hidden="1" customHeight="1" x14ac:dyDescent="0.25">
      <c r="A19" s="312"/>
      <c r="B19" s="36" t="s">
        <v>758</v>
      </c>
      <c r="C19" s="36" t="s">
        <v>759</v>
      </c>
      <c r="D19" s="36" t="s">
        <v>760</v>
      </c>
      <c r="E19" s="36" t="s">
        <v>761</v>
      </c>
      <c r="F19" s="36" t="s">
        <v>762</v>
      </c>
      <c r="G19" s="36" t="s">
        <v>763</v>
      </c>
      <c r="H19" s="36" t="s">
        <v>764</v>
      </c>
      <c r="I19" s="36" t="s">
        <v>46</v>
      </c>
      <c r="J19" s="36" t="s">
        <v>765</v>
      </c>
      <c r="K19" s="36" t="s">
        <v>762</v>
      </c>
      <c r="L19" s="36" t="s">
        <v>766</v>
      </c>
    </row>
    <row r="20" spans="1:13" ht="29.25" hidden="1" customHeight="1" x14ac:dyDescent="0.25">
      <c r="A20" s="312"/>
      <c r="B20" s="158" t="s">
        <v>740</v>
      </c>
      <c r="C20" s="158"/>
      <c r="D20" s="159">
        <v>45204</v>
      </c>
      <c r="E20" s="158" t="s">
        <v>768</v>
      </c>
      <c r="F20" s="160">
        <v>2023101525</v>
      </c>
      <c r="G20" s="158" t="s">
        <v>1180</v>
      </c>
      <c r="H20" s="158">
        <v>800153993</v>
      </c>
      <c r="I20" s="158" t="s">
        <v>1943</v>
      </c>
      <c r="J20" s="158" t="s">
        <v>771</v>
      </c>
      <c r="K20" s="161">
        <v>2023000009</v>
      </c>
      <c r="L20" s="162">
        <v>93658</v>
      </c>
    </row>
    <row r="21" spans="1:13" ht="35.25" customHeight="1" x14ac:dyDescent="0.25">
      <c r="A21" s="644" t="s">
        <v>1976</v>
      </c>
      <c r="B21" s="36" t="s">
        <v>758</v>
      </c>
      <c r="C21" s="36" t="s">
        <v>759</v>
      </c>
      <c r="D21" s="36" t="s">
        <v>760</v>
      </c>
      <c r="E21" s="36" t="s">
        <v>761</v>
      </c>
      <c r="F21" s="36" t="s">
        <v>762</v>
      </c>
      <c r="G21" s="36" t="s">
        <v>763</v>
      </c>
      <c r="H21" s="36" t="s">
        <v>764</v>
      </c>
      <c r="I21" s="36" t="s">
        <v>46</v>
      </c>
      <c r="J21" s="36" t="s">
        <v>765</v>
      </c>
      <c r="K21" s="36" t="s">
        <v>762</v>
      </c>
      <c r="L21" s="36" t="s">
        <v>766</v>
      </c>
      <c r="M21" s="36" t="s">
        <v>767</v>
      </c>
    </row>
    <row r="22" spans="1:13" ht="24.75" customHeight="1" x14ac:dyDescent="0.25">
      <c r="A22" s="524"/>
      <c r="B22" s="158" t="s">
        <v>740</v>
      </c>
      <c r="C22" s="158"/>
      <c r="D22" s="159">
        <v>45475</v>
      </c>
      <c r="E22" s="158" t="s">
        <v>768</v>
      </c>
      <c r="F22" s="160">
        <v>2024100933</v>
      </c>
      <c r="G22" s="158" t="s">
        <v>1180</v>
      </c>
      <c r="H22" s="158">
        <v>800153993</v>
      </c>
      <c r="I22" s="158" t="s">
        <v>2339</v>
      </c>
      <c r="J22" s="158" t="s">
        <v>771</v>
      </c>
      <c r="K22" s="161">
        <v>2024000009</v>
      </c>
      <c r="L22" s="162">
        <v>108766</v>
      </c>
      <c r="M22" s="325">
        <v>0</v>
      </c>
    </row>
    <row r="23" spans="1:13" x14ac:dyDescent="0.25">
      <c r="A23" s="524"/>
      <c r="B23" s="163" t="s">
        <v>740</v>
      </c>
      <c r="C23" s="163"/>
      <c r="D23" s="164">
        <v>45482</v>
      </c>
      <c r="E23" s="163" t="s">
        <v>768</v>
      </c>
      <c r="F23" s="165">
        <v>2024100947</v>
      </c>
      <c r="G23" s="163" t="s">
        <v>893</v>
      </c>
      <c r="H23" s="163">
        <v>901028579</v>
      </c>
      <c r="I23" s="163" t="s">
        <v>2340</v>
      </c>
      <c r="J23" s="163" t="s">
        <v>771</v>
      </c>
      <c r="K23" s="166">
        <v>2024000007</v>
      </c>
      <c r="L23" s="167">
        <v>840336.5</v>
      </c>
      <c r="M23" s="326">
        <v>0</v>
      </c>
    </row>
    <row r="24" spans="1:13" x14ac:dyDescent="0.25">
      <c r="A24" s="524"/>
      <c r="B24" s="158" t="s">
        <v>740</v>
      </c>
      <c r="C24" s="158"/>
      <c r="D24" s="159">
        <v>45486</v>
      </c>
      <c r="E24" s="158" t="s">
        <v>768</v>
      </c>
      <c r="F24" s="160">
        <v>2024100952</v>
      </c>
      <c r="G24" s="158" t="s">
        <v>845</v>
      </c>
      <c r="H24" s="158">
        <v>830122566</v>
      </c>
      <c r="I24" s="158" t="s">
        <v>2341</v>
      </c>
      <c r="J24" s="158" t="s">
        <v>771</v>
      </c>
      <c r="K24" s="161">
        <v>2024000008</v>
      </c>
      <c r="L24" s="162">
        <v>24787</v>
      </c>
      <c r="M24" s="325">
        <v>0</v>
      </c>
    </row>
    <row r="25" spans="1:13" ht="25.5" customHeight="1" x14ac:dyDescent="0.25">
      <c r="A25" s="524"/>
      <c r="B25" s="163" t="s">
        <v>740</v>
      </c>
      <c r="C25" s="163"/>
      <c r="D25" s="164">
        <v>45490</v>
      </c>
      <c r="E25" s="163" t="s">
        <v>768</v>
      </c>
      <c r="F25" s="165">
        <v>2024100953</v>
      </c>
      <c r="G25" s="163" t="s">
        <v>893</v>
      </c>
      <c r="H25" s="163">
        <v>901028579</v>
      </c>
      <c r="I25" s="163" t="s">
        <v>2342</v>
      </c>
      <c r="J25" s="163" t="s">
        <v>771</v>
      </c>
      <c r="K25" s="166">
        <v>2024000007</v>
      </c>
      <c r="L25" s="167">
        <v>84034</v>
      </c>
      <c r="M25" s="326">
        <v>0</v>
      </c>
    </row>
    <row r="26" spans="1:13" x14ac:dyDescent="0.25">
      <c r="A26" s="524"/>
      <c r="B26" s="158" t="s">
        <v>740</v>
      </c>
      <c r="C26" s="158"/>
      <c r="D26" s="159">
        <v>45490</v>
      </c>
      <c r="E26" s="158" t="s">
        <v>768</v>
      </c>
      <c r="F26" s="160">
        <v>2024100954</v>
      </c>
      <c r="G26" s="158" t="s">
        <v>893</v>
      </c>
      <c r="H26" s="158">
        <v>901028579</v>
      </c>
      <c r="I26" s="158" t="s">
        <v>2343</v>
      </c>
      <c r="J26" s="158" t="s">
        <v>771</v>
      </c>
      <c r="K26" s="161">
        <v>2024000007</v>
      </c>
      <c r="L26" s="162">
        <v>840336.3</v>
      </c>
      <c r="M26" s="325">
        <v>0</v>
      </c>
    </row>
    <row r="27" spans="1:13" x14ac:dyDescent="0.25">
      <c r="A27" s="524"/>
      <c r="B27" s="163" t="s">
        <v>740</v>
      </c>
      <c r="C27" s="163"/>
      <c r="D27" s="164">
        <v>45490</v>
      </c>
      <c r="E27" s="163" t="s">
        <v>768</v>
      </c>
      <c r="F27" s="165">
        <v>2024100955</v>
      </c>
      <c r="G27" s="163" t="s">
        <v>893</v>
      </c>
      <c r="H27" s="163">
        <v>901028579</v>
      </c>
      <c r="I27" s="163" t="s">
        <v>2344</v>
      </c>
      <c r="J27" s="163" t="s">
        <v>771</v>
      </c>
      <c r="K27" s="166">
        <v>2024000007</v>
      </c>
      <c r="L27" s="167">
        <v>900000</v>
      </c>
      <c r="M27" s="326">
        <v>0</v>
      </c>
    </row>
    <row r="28" spans="1:13" x14ac:dyDescent="0.25">
      <c r="A28" s="524"/>
      <c r="B28" s="158" t="s">
        <v>740</v>
      </c>
      <c r="C28" s="158"/>
      <c r="D28" s="159">
        <v>45504</v>
      </c>
      <c r="E28" s="158" t="s">
        <v>768</v>
      </c>
      <c r="F28" s="160">
        <v>2024100990</v>
      </c>
      <c r="G28" s="158" t="s">
        <v>845</v>
      </c>
      <c r="H28" s="158">
        <v>830122566</v>
      </c>
      <c r="I28" s="158" t="s">
        <v>2345</v>
      </c>
      <c r="J28" s="158" t="s">
        <v>771</v>
      </c>
      <c r="K28" s="161">
        <v>2024000008</v>
      </c>
      <c r="L28" s="162">
        <v>80567</v>
      </c>
      <c r="M28" s="325">
        <v>0</v>
      </c>
    </row>
    <row r="29" spans="1:13" ht="15.75" customHeight="1" x14ac:dyDescent="0.25">
      <c r="A29" s="524"/>
      <c r="B29" s="163" t="s">
        <v>740</v>
      </c>
      <c r="C29" s="163"/>
      <c r="D29" s="164">
        <v>45506</v>
      </c>
      <c r="E29" s="163" t="s">
        <v>768</v>
      </c>
      <c r="F29" s="165">
        <v>2024101001</v>
      </c>
      <c r="G29" s="163" t="s">
        <v>1180</v>
      </c>
      <c r="H29" s="163">
        <v>800153993</v>
      </c>
      <c r="I29" s="163" t="s">
        <v>2346</v>
      </c>
      <c r="J29" s="163" t="s">
        <v>771</v>
      </c>
      <c r="K29" s="166">
        <v>2024000009</v>
      </c>
      <c r="L29" s="167">
        <v>109166</v>
      </c>
      <c r="M29" s="326">
        <v>0</v>
      </c>
    </row>
    <row r="30" spans="1:13" ht="15.75" customHeight="1" x14ac:dyDescent="0.25">
      <c r="A30" s="524"/>
      <c r="B30" s="158" t="s">
        <v>740</v>
      </c>
      <c r="C30" s="158"/>
      <c r="D30" s="159">
        <v>45518</v>
      </c>
      <c r="E30" s="158" t="s">
        <v>768</v>
      </c>
      <c r="F30" s="160">
        <v>2024101030</v>
      </c>
      <c r="G30" s="158" t="s">
        <v>845</v>
      </c>
      <c r="H30" s="158">
        <v>830122566</v>
      </c>
      <c r="I30" s="158" t="s">
        <v>2347</v>
      </c>
      <c r="J30" s="158" t="s">
        <v>771</v>
      </c>
      <c r="K30" s="161">
        <v>2024000008</v>
      </c>
      <c r="L30" s="162">
        <v>24798</v>
      </c>
      <c r="M30" s="325">
        <v>0</v>
      </c>
    </row>
    <row r="31" spans="1:13" ht="27.75" customHeight="1" thickBot="1" x14ac:dyDescent="0.3">
      <c r="A31" s="524"/>
      <c r="B31" s="163" t="s">
        <v>740</v>
      </c>
      <c r="C31" s="163"/>
      <c r="D31" s="164">
        <v>45527</v>
      </c>
      <c r="E31" s="163" t="s">
        <v>768</v>
      </c>
      <c r="F31" s="165">
        <v>2024101032</v>
      </c>
      <c r="G31" s="163" t="s">
        <v>893</v>
      </c>
      <c r="H31" s="163">
        <v>901028579</v>
      </c>
      <c r="I31" s="163" t="s">
        <v>2348</v>
      </c>
      <c r="J31" s="163" t="s">
        <v>771</v>
      </c>
      <c r="K31" s="166">
        <v>2024000007</v>
      </c>
      <c r="L31" s="167">
        <v>840336.3</v>
      </c>
      <c r="M31" s="326">
        <v>0</v>
      </c>
    </row>
    <row r="32" spans="1:13" ht="24.75" customHeight="1" x14ac:dyDescent="0.25">
      <c r="A32" s="649" t="s">
        <v>1957</v>
      </c>
      <c r="B32" s="158" t="s">
        <v>740</v>
      </c>
      <c r="C32" s="158"/>
      <c r="D32" s="159">
        <v>45536</v>
      </c>
      <c r="E32" s="158" t="s">
        <v>768</v>
      </c>
      <c r="F32" s="160">
        <v>2024101078</v>
      </c>
      <c r="G32" s="158" t="s">
        <v>1180</v>
      </c>
      <c r="H32" s="158">
        <v>800153993</v>
      </c>
      <c r="I32" s="158" t="s">
        <v>2349</v>
      </c>
      <c r="J32" s="158" t="s">
        <v>771</v>
      </c>
      <c r="K32" s="161">
        <v>2024000009</v>
      </c>
      <c r="L32" s="162">
        <v>109266</v>
      </c>
      <c r="M32" s="325">
        <v>0</v>
      </c>
    </row>
    <row r="33" spans="1:13" ht="23.25" customHeight="1" x14ac:dyDescent="0.25">
      <c r="A33" s="650"/>
      <c r="B33" s="163" t="s">
        <v>740</v>
      </c>
      <c r="C33" s="163"/>
      <c r="D33" s="164">
        <v>45540</v>
      </c>
      <c r="E33" s="163" t="s">
        <v>768</v>
      </c>
      <c r="F33" s="165">
        <v>2024101081</v>
      </c>
      <c r="G33" s="163" t="s">
        <v>845</v>
      </c>
      <c r="H33" s="163">
        <v>830122566</v>
      </c>
      <c r="I33" s="163" t="s">
        <v>2350</v>
      </c>
      <c r="J33" s="163" t="s">
        <v>771</v>
      </c>
      <c r="K33" s="166">
        <v>2024000008</v>
      </c>
      <c r="L33" s="167">
        <v>80368</v>
      </c>
      <c r="M33" s="326">
        <v>0</v>
      </c>
    </row>
    <row r="34" spans="1:13" x14ac:dyDescent="0.25">
      <c r="A34" s="650"/>
      <c r="B34" s="158" t="s">
        <v>740</v>
      </c>
      <c r="C34" s="158"/>
      <c r="D34" s="159">
        <v>45555</v>
      </c>
      <c r="E34" s="158" t="s">
        <v>768</v>
      </c>
      <c r="F34" s="160">
        <v>2024101112</v>
      </c>
      <c r="G34" s="158" t="s">
        <v>845</v>
      </c>
      <c r="H34" s="158">
        <v>830122566</v>
      </c>
      <c r="I34" s="158" t="s">
        <v>2351</v>
      </c>
      <c r="J34" s="158" t="s">
        <v>771</v>
      </c>
      <c r="K34" s="161">
        <v>2024000008</v>
      </c>
      <c r="L34" s="162">
        <v>24786.74</v>
      </c>
      <c r="M34" s="325">
        <v>0</v>
      </c>
    </row>
    <row r="35" spans="1:13" x14ac:dyDescent="0.25">
      <c r="A35" s="650"/>
      <c r="B35" s="163" t="s">
        <v>740</v>
      </c>
      <c r="C35" s="163"/>
      <c r="D35" s="164">
        <v>45562</v>
      </c>
      <c r="E35" s="163" t="s">
        <v>768</v>
      </c>
      <c r="F35" s="165">
        <v>2024101128</v>
      </c>
      <c r="G35" s="163" t="s">
        <v>845</v>
      </c>
      <c r="H35" s="163">
        <v>830122566</v>
      </c>
      <c r="I35" s="163" t="s">
        <v>2352</v>
      </c>
      <c r="J35" s="163" t="s">
        <v>771</v>
      </c>
      <c r="K35" s="166">
        <v>2024000008</v>
      </c>
      <c r="L35" s="167">
        <v>81288</v>
      </c>
      <c r="M35" s="326">
        <v>0</v>
      </c>
    </row>
    <row r="36" spans="1:13" x14ac:dyDescent="0.25">
      <c r="A36" s="650"/>
      <c r="B36" s="158" t="s">
        <v>740</v>
      </c>
      <c r="C36" s="158"/>
      <c r="D36" s="159">
        <v>45565</v>
      </c>
      <c r="E36" s="158" t="s">
        <v>768</v>
      </c>
      <c r="F36" s="160">
        <v>2024101163</v>
      </c>
      <c r="G36" s="158" t="s">
        <v>893</v>
      </c>
      <c r="H36" s="158">
        <v>901028579</v>
      </c>
      <c r="I36" s="158" t="s">
        <v>2353</v>
      </c>
      <c r="J36" s="158" t="s">
        <v>771</v>
      </c>
      <c r="K36" s="161">
        <v>2024000007</v>
      </c>
      <c r="L36" s="162">
        <v>840336.1</v>
      </c>
      <c r="M36" s="325">
        <v>0</v>
      </c>
    </row>
    <row r="37" spans="1:13" ht="29.25" customHeight="1" x14ac:dyDescent="0.25">
      <c r="A37" s="651"/>
      <c r="B37" s="546"/>
      <c r="C37" s="512"/>
      <c r="D37" s="512"/>
      <c r="E37" s="512"/>
      <c r="F37" s="512"/>
      <c r="G37" s="512"/>
      <c r="H37" s="512"/>
      <c r="I37" s="512"/>
      <c r="J37" s="512"/>
      <c r="K37" s="512"/>
      <c r="L37" s="336">
        <f>SUM(L22:L36)</f>
        <v>4989171.9399999995</v>
      </c>
      <c r="M37" s="334"/>
    </row>
    <row r="38" spans="1:13" ht="37.5" customHeight="1" x14ac:dyDescent="0.25">
      <c r="A38" s="651"/>
      <c r="B38" s="546"/>
      <c r="C38" s="512"/>
      <c r="D38" s="512"/>
      <c r="E38" s="512"/>
      <c r="F38" s="512"/>
      <c r="G38" s="512"/>
      <c r="H38" s="512"/>
      <c r="I38" s="512"/>
      <c r="J38" s="512"/>
      <c r="K38" s="512"/>
      <c r="L38" s="181"/>
      <c r="M38" s="181"/>
    </row>
    <row r="39" spans="1:13" ht="27.75" customHeight="1" x14ac:dyDescent="0.25">
      <c r="A39" s="651"/>
      <c r="B39" s="622"/>
      <c r="C39" s="510"/>
      <c r="D39" s="510"/>
      <c r="E39" s="510"/>
      <c r="F39" s="510"/>
      <c r="G39" s="510"/>
      <c r="H39" s="510"/>
      <c r="I39" s="510"/>
      <c r="J39" s="510"/>
      <c r="K39" s="30" t="s">
        <v>779</v>
      </c>
      <c r="L39" s="104">
        <v>4989171.9400000004</v>
      </c>
      <c r="M39" s="30">
        <v>0</v>
      </c>
    </row>
    <row r="40" spans="1:13" ht="27" customHeight="1" x14ac:dyDescent="0.25">
      <c r="A40" s="651"/>
      <c r="B40" s="189" t="s">
        <v>739</v>
      </c>
      <c r="C40" s="163"/>
      <c r="D40" s="164">
        <v>45413</v>
      </c>
      <c r="E40" s="163" t="s">
        <v>768</v>
      </c>
      <c r="F40" s="165">
        <v>2024590089</v>
      </c>
      <c r="G40" s="163" t="s">
        <v>1180</v>
      </c>
      <c r="H40" s="163">
        <v>800153993</v>
      </c>
      <c r="I40" s="163" t="s">
        <v>2209</v>
      </c>
      <c r="J40" s="163" t="s">
        <v>771</v>
      </c>
      <c r="K40" s="166">
        <v>2024000005</v>
      </c>
      <c r="L40" s="167">
        <v>62054</v>
      </c>
      <c r="M40">
        <v>0</v>
      </c>
    </row>
    <row r="41" spans="1:13" ht="15" customHeight="1" x14ac:dyDescent="0.25">
      <c r="A41" s="651"/>
      <c r="B41" s="188" t="s">
        <v>739</v>
      </c>
      <c r="C41" s="158"/>
      <c r="D41" s="159">
        <v>45413</v>
      </c>
      <c r="E41" s="158" t="s">
        <v>768</v>
      </c>
      <c r="F41" s="160">
        <v>2024590090</v>
      </c>
      <c r="G41" s="158" t="s">
        <v>1180</v>
      </c>
      <c r="H41" s="158">
        <v>800153993</v>
      </c>
      <c r="I41" s="158" t="s">
        <v>2210</v>
      </c>
      <c r="J41" s="158" t="s">
        <v>771</v>
      </c>
      <c r="K41" s="161">
        <v>2024000005</v>
      </c>
      <c r="L41" s="162">
        <v>62054</v>
      </c>
      <c r="M41">
        <v>0</v>
      </c>
    </row>
    <row r="42" spans="1:13" ht="25.5" customHeight="1" x14ac:dyDescent="0.25">
      <c r="A42" s="651"/>
      <c r="B42" s="189" t="s">
        <v>739</v>
      </c>
      <c r="C42" s="163"/>
      <c r="D42" s="164">
        <v>45413</v>
      </c>
      <c r="E42" s="163" t="s">
        <v>768</v>
      </c>
      <c r="F42" s="165">
        <v>2024590091</v>
      </c>
      <c r="G42" s="163" t="s">
        <v>1180</v>
      </c>
      <c r="H42" s="163">
        <v>800153993</v>
      </c>
      <c r="I42" s="163" t="s">
        <v>2211</v>
      </c>
      <c r="J42" s="163" t="s">
        <v>771</v>
      </c>
      <c r="K42" s="166">
        <v>2024000005</v>
      </c>
      <c r="L42" s="167">
        <v>73004</v>
      </c>
      <c r="M42">
        <v>0</v>
      </c>
    </row>
    <row r="43" spans="1:13" ht="27.75" customHeight="1" x14ac:dyDescent="0.25">
      <c r="A43" s="651"/>
      <c r="B43" s="188" t="s">
        <v>739</v>
      </c>
      <c r="C43" s="158"/>
      <c r="D43" s="159">
        <v>45413</v>
      </c>
      <c r="E43" s="158" t="s">
        <v>768</v>
      </c>
      <c r="F43" s="160">
        <v>2024590092</v>
      </c>
      <c r="G43" s="158" t="s">
        <v>1180</v>
      </c>
      <c r="H43" s="158">
        <v>800153993</v>
      </c>
      <c r="I43" s="158" t="s">
        <v>2212</v>
      </c>
      <c r="J43" s="158" t="s">
        <v>771</v>
      </c>
      <c r="K43" s="161">
        <v>2024000005</v>
      </c>
      <c r="L43" s="162">
        <v>73004</v>
      </c>
      <c r="M43">
        <v>0</v>
      </c>
    </row>
    <row r="44" spans="1:13" x14ac:dyDescent="0.25">
      <c r="A44" s="651"/>
      <c r="B44" s="189" t="s">
        <v>739</v>
      </c>
      <c r="C44" s="163"/>
      <c r="D44" s="164">
        <v>45413</v>
      </c>
      <c r="E44" s="163" t="s">
        <v>768</v>
      </c>
      <c r="F44" s="165">
        <v>2024590093</v>
      </c>
      <c r="G44" s="163" t="s">
        <v>1180</v>
      </c>
      <c r="H44" s="163">
        <v>800153993</v>
      </c>
      <c r="I44" s="163" t="s">
        <v>2213</v>
      </c>
      <c r="J44" s="163" t="s">
        <v>771</v>
      </c>
      <c r="K44" s="166">
        <v>2024000005</v>
      </c>
      <c r="L44" s="167">
        <v>73004</v>
      </c>
      <c r="M44">
        <v>0</v>
      </c>
    </row>
    <row r="45" spans="1:13" x14ac:dyDescent="0.25">
      <c r="A45" s="651"/>
      <c r="B45" s="188" t="s">
        <v>739</v>
      </c>
      <c r="C45" s="158"/>
      <c r="D45" s="159">
        <v>45446</v>
      </c>
      <c r="E45" s="158" t="s">
        <v>768</v>
      </c>
      <c r="F45" s="160">
        <v>2024590113</v>
      </c>
      <c r="G45" s="158" t="s">
        <v>1180</v>
      </c>
      <c r="H45" s="158">
        <v>800153993</v>
      </c>
      <c r="I45" s="158" t="s">
        <v>2214</v>
      </c>
      <c r="J45" s="158" t="s">
        <v>771</v>
      </c>
      <c r="K45" s="161">
        <v>2024000005</v>
      </c>
      <c r="L45" s="162">
        <v>73004</v>
      </c>
      <c r="M45">
        <v>0</v>
      </c>
    </row>
    <row r="46" spans="1:13" x14ac:dyDescent="0.25">
      <c r="A46" s="651"/>
      <c r="B46" s="189" t="s">
        <v>739</v>
      </c>
      <c r="C46" s="163"/>
      <c r="D46" s="164">
        <v>45446</v>
      </c>
      <c r="E46" s="163" t="s">
        <v>768</v>
      </c>
      <c r="F46" s="165">
        <v>2024590114</v>
      </c>
      <c r="G46" s="163" t="s">
        <v>1180</v>
      </c>
      <c r="H46" s="163">
        <v>800153993</v>
      </c>
      <c r="I46" s="163" t="s">
        <v>2215</v>
      </c>
      <c r="J46" s="163" t="s">
        <v>771</v>
      </c>
      <c r="K46" s="166">
        <v>2024000005</v>
      </c>
      <c r="L46" s="167">
        <v>73004</v>
      </c>
      <c r="M46">
        <v>0</v>
      </c>
    </row>
    <row r="47" spans="1:13" x14ac:dyDescent="0.25">
      <c r="A47" s="651"/>
      <c r="B47" s="188" t="s">
        <v>739</v>
      </c>
      <c r="C47" s="158"/>
      <c r="D47" s="159">
        <v>45446</v>
      </c>
      <c r="E47" s="158" t="s">
        <v>768</v>
      </c>
      <c r="F47" s="160">
        <v>2024590115</v>
      </c>
      <c r="G47" s="158" t="s">
        <v>1180</v>
      </c>
      <c r="H47" s="158">
        <v>800153993</v>
      </c>
      <c r="I47" s="158" t="s">
        <v>2216</v>
      </c>
      <c r="J47" s="158" t="s">
        <v>771</v>
      </c>
      <c r="K47" s="161">
        <v>2024000005</v>
      </c>
      <c r="L47" s="162">
        <v>73004</v>
      </c>
      <c r="M47">
        <v>0</v>
      </c>
    </row>
    <row r="48" spans="1:13" ht="24" customHeight="1" x14ac:dyDescent="0.25">
      <c r="A48" s="651"/>
      <c r="B48" s="189" t="s">
        <v>739</v>
      </c>
      <c r="C48" s="163"/>
      <c r="D48" s="164">
        <v>45446</v>
      </c>
      <c r="E48" s="163" t="s">
        <v>768</v>
      </c>
      <c r="F48" s="165">
        <v>2024590116</v>
      </c>
      <c r="G48" s="163" t="s">
        <v>1180</v>
      </c>
      <c r="H48" s="163">
        <v>800153993</v>
      </c>
      <c r="I48" s="163" t="s">
        <v>2217</v>
      </c>
      <c r="J48" s="163" t="s">
        <v>771</v>
      </c>
      <c r="K48" s="166">
        <v>2024000005</v>
      </c>
      <c r="L48" s="167">
        <v>73004</v>
      </c>
      <c r="M48">
        <v>0</v>
      </c>
    </row>
    <row r="49" spans="1:13" x14ac:dyDescent="0.25">
      <c r="A49" s="651"/>
      <c r="B49" s="188" t="s">
        <v>739</v>
      </c>
      <c r="C49" s="158"/>
      <c r="D49" s="159">
        <v>45446</v>
      </c>
      <c r="E49" s="158" t="s">
        <v>768</v>
      </c>
      <c r="F49" s="160">
        <v>2024590117</v>
      </c>
      <c r="G49" s="158" t="s">
        <v>1180</v>
      </c>
      <c r="H49" s="158">
        <v>800153993</v>
      </c>
      <c r="I49" s="158" t="s">
        <v>2218</v>
      </c>
      <c r="J49" s="158" t="s">
        <v>771</v>
      </c>
      <c r="K49" s="161">
        <v>2024000005</v>
      </c>
      <c r="L49" s="162">
        <v>62054</v>
      </c>
      <c r="M49">
        <v>0</v>
      </c>
    </row>
    <row r="50" spans="1:13" ht="15.75" thickBot="1" x14ac:dyDescent="0.3">
      <c r="A50" s="652"/>
      <c r="B50" s="189" t="s">
        <v>739</v>
      </c>
      <c r="C50" s="163"/>
      <c r="D50" s="164">
        <v>45446</v>
      </c>
      <c r="E50" s="163" t="s">
        <v>768</v>
      </c>
      <c r="F50" s="165">
        <v>2024590118</v>
      </c>
      <c r="G50" s="163" t="s">
        <v>1180</v>
      </c>
      <c r="H50" s="163">
        <v>800153993</v>
      </c>
      <c r="I50" s="163" t="s">
        <v>2219</v>
      </c>
      <c r="J50" s="163" t="s">
        <v>771</v>
      </c>
      <c r="K50" s="166">
        <v>2024000005</v>
      </c>
      <c r="L50" s="167">
        <v>62054</v>
      </c>
      <c r="M50">
        <v>0</v>
      </c>
    </row>
    <row r="51" spans="1:13" ht="15" customHeight="1" x14ac:dyDescent="0.25">
      <c r="A51" s="653" t="s">
        <v>1199</v>
      </c>
      <c r="B51" s="639" t="s">
        <v>1521</v>
      </c>
      <c r="C51" s="598"/>
      <c r="D51" s="598"/>
      <c r="E51" s="598"/>
      <c r="F51" s="598"/>
      <c r="G51" s="598"/>
      <c r="H51" s="598"/>
      <c r="I51" s="598"/>
      <c r="J51" s="598"/>
      <c r="K51" s="598"/>
      <c r="L51" s="571">
        <f>SUM(L40:L50)</f>
        <v>759244</v>
      </c>
    </row>
    <row r="52" spans="1:13" x14ac:dyDescent="0.25">
      <c r="A52" s="651"/>
      <c r="B52" s="639"/>
      <c r="C52" s="598"/>
      <c r="D52" s="598"/>
      <c r="E52" s="598"/>
      <c r="F52" s="598"/>
      <c r="G52" s="598"/>
      <c r="H52" s="598"/>
      <c r="I52" s="598"/>
      <c r="J52" s="598"/>
      <c r="K52" s="598"/>
      <c r="L52" s="572"/>
    </row>
    <row r="53" spans="1:13" x14ac:dyDescent="0.25">
      <c r="A53" s="651"/>
      <c r="B53" s="174" t="s">
        <v>758</v>
      </c>
      <c r="C53" s="174" t="s">
        <v>759</v>
      </c>
      <c r="D53" s="174" t="s">
        <v>760</v>
      </c>
      <c r="E53" s="174" t="s">
        <v>761</v>
      </c>
      <c r="F53" s="174" t="s">
        <v>762</v>
      </c>
      <c r="G53" s="174" t="s">
        <v>763</v>
      </c>
      <c r="H53" s="174" t="s">
        <v>764</v>
      </c>
      <c r="I53" s="174" t="s">
        <v>46</v>
      </c>
      <c r="J53" s="174" t="s">
        <v>765</v>
      </c>
      <c r="K53" s="174" t="s">
        <v>762</v>
      </c>
      <c r="L53" s="174" t="s">
        <v>766</v>
      </c>
    </row>
    <row r="54" spans="1:13" x14ac:dyDescent="0.25">
      <c r="A54" s="651"/>
      <c r="B54" s="158" t="s">
        <v>668</v>
      </c>
      <c r="C54" s="158"/>
      <c r="D54" s="159">
        <v>45392</v>
      </c>
      <c r="E54" s="158" t="s">
        <v>1200</v>
      </c>
      <c r="F54" s="160">
        <v>2024000186</v>
      </c>
      <c r="G54" s="158" t="s">
        <v>900</v>
      </c>
      <c r="H54" s="158">
        <v>814003050</v>
      </c>
      <c r="I54" s="158" t="s">
        <v>2220</v>
      </c>
      <c r="J54" s="158" t="s">
        <v>771</v>
      </c>
      <c r="K54" s="161">
        <v>2024000081</v>
      </c>
      <c r="L54" s="162">
        <v>3337400</v>
      </c>
      <c r="M54">
        <v>0</v>
      </c>
    </row>
    <row r="55" spans="1:13" x14ac:dyDescent="0.25">
      <c r="A55" s="651"/>
      <c r="B55" s="158" t="s">
        <v>668</v>
      </c>
      <c r="C55" s="158"/>
      <c r="D55" s="159">
        <v>45400</v>
      </c>
      <c r="E55" s="158" t="s">
        <v>1200</v>
      </c>
      <c r="F55" s="160">
        <v>2024000228</v>
      </c>
      <c r="G55" s="158" t="s">
        <v>900</v>
      </c>
      <c r="H55" s="158">
        <v>814003050</v>
      </c>
      <c r="I55" s="158" t="s">
        <v>2221</v>
      </c>
      <c r="J55" s="158" t="s">
        <v>771</v>
      </c>
      <c r="K55" s="161">
        <v>2024000081</v>
      </c>
      <c r="L55" s="162">
        <v>3949440</v>
      </c>
      <c r="M55">
        <v>0</v>
      </c>
    </row>
    <row r="56" spans="1:13" x14ac:dyDescent="0.25">
      <c r="A56" s="651"/>
      <c r="B56" s="163" t="s">
        <v>668</v>
      </c>
      <c r="C56" s="163"/>
      <c r="D56" s="164">
        <v>45422</v>
      </c>
      <c r="E56" s="163" t="s">
        <v>1200</v>
      </c>
      <c r="F56" s="165">
        <v>2024000291</v>
      </c>
      <c r="G56" s="163" t="s">
        <v>900</v>
      </c>
      <c r="H56" s="163">
        <v>814003050</v>
      </c>
      <c r="I56" s="163" t="s">
        <v>2222</v>
      </c>
      <c r="J56" s="163" t="s">
        <v>771</v>
      </c>
      <c r="K56" s="166">
        <v>2024000081</v>
      </c>
      <c r="L56" s="167">
        <v>2101880</v>
      </c>
      <c r="M56">
        <v>0</v>
      </c>
    </row>
    <row r="57" spans="1:13" x14ac:dyDescent="0.25">
      <c r="A57" s="651"/>
      <c r="B57" s="163" t="s">
        <v>668</v>
      </c>
      <c r="C57" s="163"/>
      <c r="D57" s="164">
        <v>45422</v>
      </c>
      <c r="E57" s="163" t="s">
        <v>1200</v>
      </c>
      <c r="F57" s="165">
        <v>2024000292</v>
      </c>
      <c r="G57" s="163" t="s">
        <v>900</v>
      </c>
      <c r="H57" s="163">
        <v>814003050</v>
      </c>
      <c r="I57" s="163" t="s">
        <v>2223</v>
      </c>
      <c r="J57" s="163" t="s">
        <v>771</v>
      </c>
      <c r="K57" s="166">
        <v>2024000081</v>
      </c>
      <c r="L57" s="167">
        <v>2194720</v>
      </c>
      <c r="M57">
        <v>0</v>
      </c>
    </row>
    <row r="58" spans="1:13" x14ac:dyDescent="0.25">
      <c r="A58" s="651"/>
      <c r="B58" s="158" t="s">
        <v>668</v>
      </c>
      <c r="C58" s="158"/>
      <c r="D58" s="159">
        <v>45438</v>
      </c>
      <c r="E58" s="158" t="s">
        <v>1200</v>
      </c>
      <c r="F58" s="160">
        <v>2024000334</v>
      </c>
      <c r="G58" s="158" t="s">
        <v>900</v>
      </c>
      <c r="H58" s="158">
        <v>814003050</v>
      </c>
      <c r="I58" s="158" t="s">
        <v>2224</v>
      </c>
      <c r="J58" s="158" t="s">
        <v>771</v>
      </c>
      <c r="K58" s="161">
        <v>2024000081</v>
      </c>
      <c r="L58" s="162">
        <v>3235760</v>
      </c>
      <c r="M58">
        <v>0</v>
      </c>
    </row>
    <row r="59" spans="1:13" x14ac:dyDescent="0.25">
      <c r="A59" s="651"/>
      <c r="B59" s="163" t="s">
        <v>668</v>
      </c>
      <c r="C59" s="163"/>
      <c r="D59" s="164">
        <v>45451</v>
      </c>
      <c r="E59" s="163" t="s">
        <v>1200</v>
      </c>
      <c r="F59" s="165">
        <v>2024000379</v>
      </c>
      <c r="G59" s="163" t="s">
        <v>900</v>
      </c>
      <c r="H59" s="163">
        <v>814003050</v>
      </c>
      <c r="I59" s="163" t="s">
        <v>2225</v>
      </c>
      <c r="J59" s="163" t="s">
        <v>771</v>
      </c>
      <c r="K59" s="166">
        <v>2024000081</v>
      </c>
      <c r="L59" s="167">
        <v>2570480</v>
      </c>
      <c r="M59">
        <v>0</v>
      </c>
    </row>
    <row r="60" spans="1:13" x14ac:dyDescent="0.25">
      <c r="A60" s="651"/>
      <c r="B60" s="589" t="s">
        <v>1527</v>
      </c>
      <c r="C60" s="589"/>
      <c r="D60" s="589"/>
      <c r="E60" s="589"/>
      <c r="F60" s="589"/>
      <c r="G60" s="589"/>
      <c r="H60" s="589"/>
      <c r="I60" s="589"/>
      <c r="J60" s="589"/>
      <c r="K60" s="589"/>
      <c r="L60" s="576">
        <f>SUM(L54:L59)</f>
        <v>17389680</v>
      </c>
    </row>
    <row r="61" spans="1:13" ht="15.75" customHeight="1" x14ac:dyDescent="0.25">
      <c r="A61" s="651"/>
      <c r="B61" s="598"/>
      <c r="C61" s="598"/>
      <c r="D61" s="598"/>
      <c r="E61" s="598"/>
      <c r="F61" s="598"/>
      <c r="G61" s="598"/>
      <c r="H61" s="598"/>
      <c r="I61" s="598"/>
      <c r="J61" s="598"/>
      <c r="K61" s="598"/>
      <c r="L61" s="577"/>
    </row>
    <row r="62" spans="1:13" x14ac:dyDescent="0.25">
      <c r="A62" s="651"/>
      <c r="B62" s="36" t="s">
        <v>758</v>
      </c>
      <c r="C62" s="36" t="s">
        <v>759</v>
      </c>
      <c r="D62" s="36" t="s">
        <v>760</v>
      </c>
      <c r="E62" s="36" t="s">
        <v>761</v>
      </c>
      <c r="F62" s="36" t="s">
        <v>762</v>
      </c>
      <c r="G62" s="36" t="s">
        <v>763</v>
      </c>
      <c r="H62" s="36" t="s">
        <v>764</v>
      </c>
      <c r="I62" s="36" t="s">
        <v>46</v>
      </c>
      <c r="J62" s="36" t="s">
        <v>765</v>
      </c>
      <c r="K62" s="30"/>
      <c r="L62" s="104"/>
    </row>
    <row r="63" spans="1:13" x14ac:dyDescent="0.25">
      <c r="A63" s="651"/>
      <c r="B63" s="36" t="s">
        <v>758</v>
      </c>
      <c r="C63" s="36" t="s">
        <v>759</v>
      </c>
      <c r="D63" s="36" t="s">
        <v>760</v>
      </c>
      <c r="E63" s="36" t="s">
        <v>761</v>
      </c>
      <c r="F63" s="36" t="s">
        <v>762</v>
      </c>
      <c r="G63" s="36" t="s">
        <v>763</v>
      </c>
      <c r="H63" s="36" t="s">
        <v>764</v>
      </c>
      <c r="I63" s="36" t="s">
        <v>46</v>
      </c>
      <c r="J63" s="36" t="s">
        <v>765</v>
      </c>
      <c r="K63" s="36" t="s">
        <v>762</v>
      </c>
      <c r="L63" s="36" t="s">
        <v>766</v>
      </c>
    </row>
    <row r="64" spans="1:13" x14ac:dyDescent="0.25">
      <c r="A64" s="651"/>
      <c r="B64" s="158" t="s">
        <v>669</v>
      </c>
      <c r="C64" s="158"/>
      <c r="D64" s="159">
        <v>45396</v>
      </c>
      <c r="E64" s="158" t="s">
        <v>1206</v>
      </c>
      <c r="F64" s="160">
        <v>2024000123</v>
      </c>
      <c r="G64" s="158" t="s">
        <v>900</v>
      </c>
      <c r="H64" s="158">
        <v>814003050</v>
      </c>
      <c r="I64" s="158" t="s">
        <v>2226</v>
      </c>
      <c r="J64" s="158" t="s">
        <v>771</v>
      </c>
      <c r="K64" s="161">
        <v>2024000081</v>
      </c>
      <c r="L64" s="162">
        <v>572440</v>
      </c>
      <c r="M64">
        <v>0</v>
      </c>
    </row>
    <row r="65" spans="1:13" x14ac:dyDescent="0.25">
      <c r="A65" s="651"/>
      <c r="B65" s="158" t="s">
        <v>669</v>
      </c>
      <c r="C65" s="158"/>
      <c r="D65" s="159">
        <v>45427</v>
      </c>
      <c r="E65" s="158" t="s">
        <v>1206</v>
      </c>
      <c r="F65" s="160">
        <v>2024000159</v>
      </c>
      <c r="G65" s="158" t="s">
        <v>900</v>
      </c>
      <c r="H65" s="158">
        <v>814003050</v>
      </c>
      <c r="I65" s="158" t="s">
        <v>2227</v>
      </c>
      <c r="J65" s="158" t="s">
        <v>771</v>
      </c>
      <c r="K65" s="161">
        <v>2024000081</v>
      </c>
      <c r="L65" s="162">
        <v>1122000</v>
      </c>
      <c r="M65">
        <v>0</v>
      </c>
    </row>
    <row r="66" spans="1:13" x14ac:dyDescent="0.25">
      <c r="A66" s="651"/>
      <c r="B66" s="163" t="s">
        <v>669</v>
      </c>
      <c r="C66" s="163"/>
      <c r="D66" s="164">
        <v>45443</v>
      </c>
      <c r="E66" s="163" t="s">
        <v>1206</v>
      </c>
      <c r="F66" s="165">
        <v>2024000168</v>
      </c>
      <c r="G66" s="163" t="s">
        <v>900</v>
      </c>
      <c r="H66" s="163">
        <v>814003050</v>
      </c>
      <c r="I66" s="163" t="s">
        <v>2228</v>
      </c>
      <c r="J66" s="163" t="s">
        <v>771</v>
      </c>
      <c r="K66" s="166">
        <v>2024000081</v>
      </c>
      <c r="L66" s="167">
        <v>677160</v>
      </c>
      <c r="M66">
        <v>0</v>
      </c>
    </row>
    <row r="67" spans="1:13" x14ac:dyDescent="0.25">
      <c r="A67" s="651"/>
      <c r="B67" s="158" t="s">
        <v>669</v>
      </c>
      <c r="C67" s="158"/>
      <c r="D67" s="159">
        <v>45461</v>
      </c>
      <c r="E67" s="158" t="s">
        <v>1206</v>
      </c>
      <c r="F67" s="160">
        <v>2024000204</v>
      </c>
      <c r="G67" s="158" t="s">
        <v>900</v>
      </c>
      <c r="H67" s="158">
        <v>814003050</v>
      </c>
      <c r="I67" s="158" t="s">
        <v>2229</v>
      </c>
      <c r="J67" s="158" t="s">
        <v>771</v>
      </c>
      <c r="K67" s="161">
        <v>2024000081</v>
      </c>
      <c r="L67" s="162">
        <v>677600</v>
      </c>
      <c r="M67">
        <v>0</v>
      </c>
    </row>
    <row r="68" spans="1:13" ht="17.25" customHeight="1" x14ac:dyDescent="0.25">
      <c r="A68" s="651"/>
      <c r="B68" s="512"/>
      <c r="C68" s="512"/>
      <c r="D68" s="512"/>
      <c r="E68" s="512"/>
      <c r="F68" s="512"/>
      <c r="G68" s="512"/>
      <c r="H68" s="512"/>
      <c r="I68" s="512"/>
      <c r="J68" s="512"/>
      <c r="K68" s="512"/>
      <c r="L68" s="576">
        <f>SUM(L64:L67)</f>
        <v>3049200</v>
      </c>
    </row>
    <row r="69" spans="1:13" ht="9.75" customHeight="1" thickBot="1" x14ac:dyDescent="0.3">
      <c r="A69" s="651"/>
      <c r="B69" s="512"/>
      <c r="C69" s="512"/>
      <c r="D69" s="512"/>
      <c r="E69" s="512"/>
      <c r="F69" s="512"/>
      <c r="G69" s="512"/>
      <c r="H69" s="512"/>
      <c r="I69" s="512"/>
      <c r="J69" s="512"/>
      <c r="K69" s="512"/>
      <c r="L69" s="577"/>
    </row>
    <row r="70" spans="1:13" ht="24" customHeight="1" x14ac:dyDescent="0.25">
      <c r="A70" s="536" t="s">
        <v>2158</v>
      </c>
      <c r="B70" s="311" t="s">
        <v>2196</v>
      </c>
      <c r="C70" s="293"/>
      <c r="D70" s="71"/>
      <c r="E70" s="71"/>
      <c r="F70" s="71"/>
      <c r="G70" s="71"/>
      <c r="H70" s="71"/>
      <c r="I70" s="71"/>
      <c r="J70" s="303"/>
      <c r="K70" s="30"/>
      <c r="L70" s="104"/>
    </row>
    <row r="71" spans="1:13" ht="56.25" customHeight="1" x14ac:dyDescent="0.25">
      <c r="A71" s="537"/>
      <c r="B71" s="199" t="s">
        <v>758</v>
      </c>
      <c r="C71" s="199" t="s">
        <v>759</v>
      </c>
      <c r="D71" s="199" t="s">
        <v>760</v>
      </c>
      <c r="E71" s="199" t="s">
        <v>761</v>
      </c>
      <c r="F71" s="199" t="s">
        <v>762</v>
      </c>
      <c r="G71" s="199" t="s">
        <v>763</v>
      </c>
      <c r="H71" s="199" t="s">
        <v>764</v>
      </c>
      <c r="I71" s="199" t="s">
        <v>46</v>
      </c>
      <c r="J71" s="199" t="s">
        <v>765</v>
      </c>
      <c r="K71" s="199" t="s">
        <v>762</v>
      </c>
      <c r="L71" s="199" t="s">
        <v>766</v>
      </c>
    </row>
    <row r="72" spans="1:13" ht="45" customHeight="1" x14ac:dyDescent="0.25">
      <c r="A72" s="537"/>
      <c r="B72" s="229" t="s">
        <v>444</v>
      </c>
      <c r="C72" s="148"/>
      <c r="D72" s="149">
        <v>45397</v>
      </c>
      <c r="E72" s="148" t="s">
        <v>768</v>
      </c>
      <c r="F72" s="150">
        <v>2024100689</v>
      </c>
      <c r="G72" s="148" t="s">
        <v>2230</v>
      </c>
      <c r="H72" s="148">
        <v>900274678</v>
      </c>
      <c r="I72" s="148" t="s">
        <v>2231</v>
      </c>
      <c r="J72" s="148" t="s">
        <v>771</v>
      </c>
      <c r="K72" s="151">
        <v>2024000082</v>
      </c>
      <c r="L72" s="152">
        <v>1944874</v>
      </c>
      <c r="M72">
        <v>0</v>
      </c>
    </row>
    <row r="73" spans="1:13" ht="44.25" customHeight="1" x14ac:dyDescent="0.25">
      <c r="A73" s="537"/>
      <c r="B73" s="230" t="s">
        <v>444</v>
      </c>
      <c r="C73" s="153"/>
      <c r="D73" s="154">
        <v>45412</v>
      </c>
      <c r="E73" s="153" t="s">
        <v>768</v>
      </c>
      <c r="F73" s="155">
        <v>2024100753</v>
      </c>
      <c r="G73" s="153" t="s">
        <v>2232</v>
      </c>
      <c r="H73" s="153">
        <v>1085313877</v>
      </c>
      <c r="I73" s="153" t="s">
        <v>2233</v>
      </c>
      <c r="J73" s="153" t="s">
        <v>771</v>
      </c>
      <c r="K73" s="156">
        <v>2024000579</v>
      </c>
      <c r="L73" s="157">
        <v>2800000</v>
      </c>
      <c r="M73">
        <v>0</v>
      </c>
    </row>
    <row r="74" spans="1:13" ht="42.75" customHeight="1" x14ac:dyDescent="0.25">
      <c r="A74" s="537"/>
      <c r="B74" s="229" t="s">
        <v>444</v>
      </c>
      <c r="C74" s="148"/>
      <c r="D74" s="149">
        <v>45412</v>
      </c>
      <c r="E74" s="148" t="s">
        <v>768</v>
      </c>
      <c r="F74" s="150">
        <v>2024100754</v>
      </c>
      <c r="G74" s="148" t="s">
        <v>1864</v>
      </c>
      <c r="H74" s="148">
        <v>12964376</v>
      </c>
      <c r="I74" s="148" t="s">
        <v>2234</v>
      </c>
      <c r="J74" s="148" t="s">
        <v>771</v>
      </c>
      <c r="K74" s="151">
        <v>2024000577</v>
      </c>
      <c r="L74" s="152">
        <v>1560000</v>
      </c>
      <c r="M74">
        <v>0</v>
      </c>
    </row>
    <row r="75" spans="1:13" ht="28.5" customHeight="1" x14ac:dyDescent="0.25">
      <c r="A75" s="537"/>
      <c r="B75" s="230" t="s">
        <v>444</v>
      </c>
      <c r="C75" s="153"/>
      <c r="D75" s="154">
        <v>45412</v>
      </c>
      <c r="E75" s="153" t="s">
        <v>768</v>
      </c>
      <c r="F75" s="155">
        <v>2024100764</v>
      </c>
      <c r="G75" s="153" t="s">
        <v>1834</v>
      </c>
      <c r="H75" s="153">
        <v>1007254071</v>
      </c>
      <c r="I75" s="153" t="s">
        <v>2235</v>
      </c>
      <c r="J75" s="153" t="s">
        <v>771</v>
      </c>
      <c r="K75" s="156">
        <v>2024000893</v>
      </c>
      <c r="L75" s="157">
        <v>1000000</v>
      </c>
      <c r="M75">
        <v>0</v>
      </c>
    </row>
    <row r="76" spans="1:13" ht="54" customHeight="1" x14ac:dyDescent="0.25">
      <c r="A76" s="537"/>
      <c r="B76" s="229" t="s">
        <v>444</v>
      </c>
      <c r="C76" s="148"/>
      <c r="D76" s="149">
        <v>45412</v>
      </c>
      <c r="E76" s="148" t="s">
        <v>768</v>
      </c>
      <c r="F76" s="150">
        <v>2024100765</v>
      </c>
      <c r="G76" s="148" t="s">
        <v>2236</v>
      </c>
      <c r="H76" s="148">
        <v>12989284</v>
      </c>
      <c r="I76" s="148" t="s">
        <v>2237</v>
      </c>
      <c r="J76" s="148" t="s">
        <v>771</v>
      </c>
      <c r="K76" s="151">
        <v>2024000646</v>
      </c>
      <c r="L76" s="152">
        <v>1960000</v>
      </c>
      <c r="M76">
        <v>0</v>
      </c>
    </row>
    <row r="77" spans="1:13" ht="56.25" customHeight="1" x14ac:dyDescent="0.25">
      <c r="A77" s="537"/>
      <c r="B77" s="230" t="s">
        <v>444</v>
      </c>
      <c r="C77" s="153"/>
      <c r="D77" s="154">
        <v>45426</v>
      </c>
      <c r="E77" s="153" t="s">
        <v>768</v>
      </c>
      <c r="F77" s="155">
        <v>2024100796</v>
      </c>
      <c r="G77" s="153" t="s">
        <v>1266</v>
      </c>
      <c r="H77" s="153">
        <v>1085244143</v>
      </c>
      <c r="I77" s="153" t="s">
        <v>2238</v>
      </c>
      <c r="J77" s="153" t="s">
        <v>771</v>
      </c>
      <c r="K77" s="156">
        <v>2024000631</v>
      </c>
      <c r="L77" s="157">
        <v>1771952</v>
      </c>
      <c r="M77">
        <v>0</v>
      </c>
    </row>
    <row r="78" spans="1:13" ht="42" customHeight="1" x14ac:dyDescent="0.25">
      <c r="A78" s="537"/>
      <c r="B78" s="229" t="s">
        <v>444</v>
      </c>
      <c r="C78" s="148"/>
      <c r="D78" s="149">
        <v>45427</v>
      </c>
      <c r="E78" s="148" t="s">
        <v>768</v>
      </c>
      <c r="F78" s="150">
        <v>2024100797</v>
      </c>
      <c r="G78" s="148" t="s">
        <v>1132</v>
      </c>
      <c r="H78" s="148">
        <v>87063461</v>
      </c>
      <c r="I78" s="148" t="s">
        <v>2239</v>
      </c>
      <c r="J78" s="148" t="s">
        <v>771</v>
      </c>
      <c r="K78" s="151">
        <v>2024000580</v>
      </c>
      <c r="L78" s="152">
        <v>2184000</v>
      </c>
      <c r="M78">
        <v>0</v>
      </c>
    </row>
    <row r="79" spans="1:13" ht="36.75" customHeight="1" x14ac:dyDescent="0.25">
      <c r="A79" s="537"/>
      <c r="B79" s="230" t="s">
        <v>444</v>
      </c>
      <c r="C79" s="153"/>
      <c r="D79" s="154">
        <v>45440</v>
      </c>
      <c r="E79" s="153" t="s">
        <v>768</v>
      </c>
      <c r="F79" s="155">
        <v>2024100835</v>
      </c>
      <c r="G79" s="153" t="s">
        <v>2232</v>
      </c>
      <c r="H79" s="153">
        <v>1085313877</v>
      </c>
      <c r="I79" s="153" t="s">
        <v>2240</v>
      </c>
      <c r="J79" s="153" t="s">
        <v>771</v>
      </c>
      <c r="K79" s="156">
        <v>2024000579</v>
      </c>
      <c r="L79" s="157">
        <v>2800000</v>
      </c>
      <c r="M79">
        <v>0</v>
      </c>
    </row>
    <row r="80" spans="1:13" ht="37.5" customHeight="1" x14ac:dyDescent="0.25">
      <c r="A80" s="537"/>
      <c r="B80" s="229" t="s">
        <v>444</v>
      </c>
      <c r="C80" s="148"/>
      <c r="D80" s="149">
        <v>45443</v>
      </c>
      <c r="E80" s="148" t="s">
        <v>768</v>
      </c>
      <c r="F80" s="150">
        <v>2024100841</v>
      </c>
      <c r="G80" s="148" t="s">
        <v>1864</v>
      </c>
      <c r="H80" s="148">
        <v>12964376</v>
      </c>
      <c r="I80" s="148" t="s">
        <v>2241</v>
      </c>
      <c r="J80" s="148" t="s">
        <v>771</v>
      </c>
      <c r="K80" s="151">
        <v>2024000577</v>
      </c>
      <c r="L80" s="152">
        <v>1352000</v>
      </c>
      <c r="M80">
        <v>0</v>
      </c>
    </row>
    <row r="81" spans="1:13" ht="26.25" customHeight="1" x14ac:dyDescent="0.25">
      <c r="A81" s="537"/>
      <c r="B81" s="230" t="s">
        <v>444</v>
      </c>
      <c r="C81" s="153"/>
      <c r="D81" s="154">
        <v>45448</v>
      </c>
      <c r="E81" s="153" t="s">
        <v>768</v>
      </c>
      <c r="F81" s="155">
        <v>2024100855</v>
      </c>
      <c r="G81" s="153" t="s">
        <v>2230</v>
      </c>
      <c r="H81" s="153">
        <v>900274678</v>
      </c>
      <c r="I81" s="153" t="s">
        <v>2242</v>
      </c>
      <c r="J81" s="153" t="s">
        <v>771</v>
      </c>
      <c r="K81" s="156">
        <v>2024000082</v>
      </c>
      <c r="L81" s="157">
        <v>1944874</v>
      </c>
      <c r="M81">
        <v>0</v>
      </c>
    </row>
    <row r="82" spans="1:13" ht="35.25" customHeight="1" x14ac:dyDescent="0.25">
      <c r="A82" s="537"/>
      <c r="B82" s="229" t="s">
        <v>444</v>
      </c>
      <c r="C82" s="148"/>
      <c r="D82" s="149">
        <v>45448</v>
      </c>
      <c r="E82" s="148" t="s">
        <v>768</v>
      </c>
      <c r="F82" s="150">
        <v>2024100856</v>
      </c>
      <c r="G82" s="148" t="s">
        <v>2236</v>
      </c>
      <c r="H82" s="148">
        <v>12989284</v>
      </c>
      <c r="I82" s="148" t="s">
        <v>2243</v>
      </c>
      <c r="J82" s="148" t="s">
        <v>771</v>
      </c>
      <c r="K82" s="151">
        <v>2024000646</v>
      </c>
      <c r="L82" s="152">
        <v>2800000</v>
      </c>
      <c r="M82">
        <v>0</v>
      </c>
    </row>
    <row r="83" spans="1:13" ht="30" customHeight="1" x14ac:dyDescent="0.25">
      <c r="A83" s="537"/>
      <c r="B83" s="230" t="s">
        <v>444</v>
      </c>
      <c r="C83" s="153"/>
      <c r="D83" s="154">
        <v>45461</v>
      </c>
      <c r="E83" s="153" t="s">
        <v>768</v>
      </c>
      <c r="F83" s="155">
        <v>2024100881</v>
      </c>
      <c r="G83" s="153" t="s">
        <v>1266</v>
      </c>
      <c r="H83" s="153">
        <v>1085244143</v>
      </c>
      <c r="I83" s="153" t="s">
        <v>2244</v>
      </c>
      <c r="J83" s="153" t="s">
        <v>771</v>
      </c>
      <c r="K83" s="156">
        <v>2024000631</v>
      </c>
      <c r="L83" s="157">
        <v>2184000</v>
      </c>
      <c r="M83">
        <v>0</v>
      </c>
    </row>
    <row r="84" spans="1:13" ht="38.25" customHeight="1" x14ac:dyDescent="0.25">
      <c r="A84" s="537"/>
      <c r="B84" s="229" t="s">
        <v>444</v>
      </c>
      <c r="C84" s="148"/>
      <c r="D84" s="149">
        <v>45461</v>
      </c>
      <c r="E84" s="148" t="s">
        <v>768</v>
      </c>
      <c r="F84" s="150">
        <v>2024100882</v>
      </c>
      <c r="G84" s="148" t="s">
        <v>1132</v>
      </c>
      <c r="H84" s="148">
        <v>87063461</v>
      </c>
      <c r="I84" s="148" t="s">
        <v>2245</v>
      </c>
      <c r="J84" s="148" t="s">
        <v>771</v>
      </c>
      <c r="K84" s="151">
        <v>2024000580</v>
      </c>
      <c r="L84" s="152">
        <v>2184000</v>
      </c>
      <c r="M84">
        <v>0</v>
      </c>
    </row>
    <row r="85" spans="1:13" ht="38.25" customHeight="1" x14ac:dyDescent="0.25">
      <c r="A85" s="537"/>
      <c r="B85" s="230" t="s">
        <v>444</v>
      </c>
      <c r="C85" s="153"/>
      <c r="D85" s="154">
        <v>45471</v>
      </c>
      <c r="E85" s="153" t="s">
        <v>768</v>
      </c>
      <c r="F85" s="155">
        <v>2024100910</v>
      </c>
      <c r="G85" s="153" t="s">
        <v>2021</v>
      </c>
      <c r="H85" s="153">
        <v>1144164109</v>
      </c>
      <c r="I85" s="153" t="s">
        <v>2275</v>
      </c>
      <c r="J85" s="153" t="s">
        <v>771</v>
      </c>
      <c r="K85" s="156">
        <v>2024001401</v>
      </c>
      <c r="L85" s="157">
        <v>3000000</v>
      </c>
      <c r="M85">
        <v>0</v>
      </c>
    </row>
    <row r="86" spans="1:13" ht="38.25" customHeight="1" x14ac:dyDescent="0.25">
      <c r="A86" s="537"/>
      <c r="B86" s="229" t="s">
        <v>444</v>
      </c>
      <c r="C86" s="148"/>
      <c r="D86" s="149">
        <v>45471</v>
      </c>
      <c r="E86" s="148" t="s">
        <v>768</v>
      </c>
      <c r="F86" s="150">
        <v>2024100913</v>
      </c>
      <c r="G86" s="148" t="s">
        <v>1011</v>
      </c>
      <c r="H86" s="148">
        <v>1085256774</v>
      </c>
      <c r="I86" s="148" t="s">
        <v>2276</v>
      </c>
      <c r="J86" s="148" t="s">
        <v>771</v>
      </c>
      <c r="K86" s="151">
        <v>2024001120</v>
      </c>
      <c r="L86" s="152">
        <v>1600000</v>
      </c>
      <c r="M86">
        <v>0</v>
      </c>
    </row>
    <row r="87" spans="1:13" ht="38.25" customHeight="1" x14ac:dyDescent="0.25">
      <c r="A87" s="537"/>
      <c r="B87" s="230" t="s">
        <v>444</v>
      </c>
      <c r="C87" s="153"/>
      <c r="D87" s="154">
        <v>45472</v>
      </c>
      <c r="E87" s="153" t="s">
        <v>768</v>
      </c>
      <c r="F87" s="155">
        <v>2024100919</v>
      </c>
      <c r="G87" s="153" t="s">
        <v>2232</v>
      </c>
      <c r="H87" s="153">
        <v>1085313877</v>
      </c>
      <c r="I87" s="153" t="s">
        <v>2277</v>
      </c>
      <c r="J87" s="153" t="s">
        <v>771</v>
      </c>
      <c r="K87" s="156">
        <v>2024001122</v>
      </c>
      <c r="L87" s="157">
        <v>2800000</v>
      </c>
      <c r="M87">
        <v>0</v>
      </c>
    </row>
    <row r="88" spans="1:13" x14ac:dyDescent="0.25">
      <c r="A88" s="537"/>
      <c r="B88" s="606" t="s">
        <v>2197</v>
      </c>
      <c r="C88" s="606"/>
      <c r="D88" s="606"/>
      <c r="E88" s="606"/>
      <c r="F88" s="606"/>
      <c r="G88" s="606"/>
      <c r="H88" s="606"/>
      <c r="I88" s="606"/>
      <c r="J88" s="606"/>
      <c r="K88" s="606"/>
      <c r="L88" s="576">
        <f>SUM(L72:L87)</f>
        <v>33885700</v>
      </c>
    </row>
    <row r="89" spans="1:13" x14ac:dyDescent="0.25">
      <c r="A89" s="537"/>
      <c r="B89" s="606"/>
      <c r="C89" s="606"/>
      <c r="D89" s="606"/>
      <c r="E89" s="606"/>
      <c r="F89" s="606"/>
      <c r="G89" s="606"/>
      <c r="H89" s="606"/>
      <c r="I89" s="606"/>
      <c r="J89" s="606"/>
      <c r="K89" s="606"/>
      <c r="L89" s="577"/>
    </row>
    <row r="90" spans="1:13" x14ac:dyDescent="0.25">
      <c r="A90" s="537"/>
      <c r="B90" s="36" t="s">
        <v>758</v>
      </c>
      <c r="C90" s="36" t="s">
        <v>759</v>
      </c>
      <c r="D90" s="36" t="s">
        <v>760</v>
      </c>
      <c r="E90" s="36" t="s">
        <v>761</v>
      </c>
      <c r="F90" s="36" t="s">
        <v>762</v>
      </c>
      <c r="G90" s="36" t="s">
        <v>763</v>
      </c>
      <c r="H90" s="36" t="s">
        <v>764</v>
      </c>
      <c r="I90" s="36" t="s">
        <v>46</v>
      </c>
      <c r="J90" s="36" t="s">
        <v>765</v>
      </c>
      <c r="K90" s="36" t="s">
        <v>762</v>
      </c>
      <c r="L90" s="36" t="s">
        <v>766</v>
      </c>
    </row>
    <row r="91" spans="1:13" x14ac:dyDescent="0.25">
      <c r="A91" s="537"/>
      <c r="B91" s="188" t="s">
        <v>733</v>
      </c>
      <c r="C91" s="158"/>
      <c r="D91" s="159">
        <v>45406</v>
      </c>
      <c r="E91" s="158" t="s">
        <v>768</v>
      </c>
      <c r="F91" s="160">
        <v>2024100723</v>
      </c>
      <c r="G91" s="158" t="s">
        <v>2246</v>
      </c>
      <c r="H91" s="158">
        <v>87069070</v>
      </c>
      <c r="I91" s="158" t="s">
        <v>2247</v>
      </c>
      <c r="J91" s="158" t="s">
        <v>771</v>
      </c>
      <c r="K91" s="161">
        <v>2024000882</v>
      </c>
      <c r="L91" s="162">
        <v>250000</v>
      </c>
      <c r="M91">
        <v>0</v>
      </c>
    </row>
    <row r="92" spans="1:13" x14ac:dyDescent="0.25">
      <c r="A92" s="537"/>
      <c r="B92" s="189" t="s">
        <v>733</v>
      </c>
      <c r="C92" s="163"/>
      <c r="D92" s="164">
        <v>45415</v>
      </c>
      <c r="E92" s="163" t="s">
        <v>768</v>
      </c>
      <c r="F92" s="165">
        <v>2024100777</v>
      </c>
      <c r="G92" s="163" t="s">
        <v>1861</v>
      </c>
      <c r="H92" s="163">
        <v>814005650</v>
      </c>
      <c r="I92" s="163" t="s">
        <v>2248</v>
      </c>
      <c r="J92" s="163" t="s">
        <v>771</v>
      </c>
      <c r="K92" s="166">
        <v>2024000006</v>
      </c>
      <c r="L92" s="167">
        <v>2000000</v>
      </c>
      <c r="M92">
        <v>0</v>
      </c>
    </row>
    <row r="93" spans="1:13" x14ac:dyDescent="0.25">
      <c r="A93" s="537"/>
      <c r="B93" s="188" t="s">
        <v>733</v>
      </c>
      <c r="C93" s="158"/>
      <c r="D93" s="159">
        <v>45440</v>
      </c>
      <c r="E93" s="158" t="s">
        <v>768</v>
      </c>
      <c r="F93" s="160">
        <v>2024100836</v>
      </c>
      <c r="G93" s="158" t="s">
        <v>1861</v>
      </c>
      <c r="H93" s="158">
        <v>814005650</v>
      </c>
      <c r="I93" s="158" t="s">
        <v>2249</v>
      </c>
      <c r="J93" s="158" t="s">
        <v>771</v>
      </c>
      <c r="K93" s="161">
        <v>2024000006</v>
      </c>
      <c r="L93" s="162">
        <v>2000000</v>
      </c>
      <c r="M93">
        <v>0</v>
      </c>
    </row>
    <row r="94" spans="1:13" x14ac:dyDescent="0.25">
      <c r="A94" s="542"/>
      <c r="B94" s="158" t="s">
        <v>733</v>
      </c>
      <c r="C94" s="158"/>
      <c r="D94" s="159">
        <v>45470</v>
      </c>
      <c r="E94" s="158" t="s">
        <v>768</v>
      </c>
      <c r="F94" s="160">
        <v>2024100906</v>
      </c>
      <c r="G94" s="158" t="s">
        <v>1861</v>
      </c>
      <c r="H94" s="158">
        <v>814005650</v>
      </c>
      <c r="I94" s="158" t="s">
        <v>2278</v>
      </c>
      <c r="J94" s="158" t="s">
        <v>771</v>
      </c>
      <c r="K94" s="161">
        <v>2024000006</v>
      </c>
      <c r="L94" s="162">
        <v>2000000</v>
      </c>
      <c r="M94">
        <v>0</v>
      </c>
    </row>
    <row r="95" spans="1:13" x14ac:dyDescent="0.25">
      <c r="A95" s="537"/>
      <c r="C95" s="25"/>
      <c r="D95" s="25"/>
      <c r="E95" s="25"/>
      <c r="F95" s="25"/>
      <c r="G95" s="25"/>
      <c r="H95" s="25"/>
      <c r="I95" s="25"/>
      <c r="J95" s="25"/>
      <c r="K95" s="25"/>
      <c r="L95" s="576">
        <f>SUM(L91:L94)</f>
        <v>6250000</v>
      </c>
    </row>
    <row r="96" spans="1:13" ht="15.75" thickBot="1" x14ac:dyDescent="0.3">
      <c r="A96" s="541"/>
      <c r="B96" s="25"/>
      <c r="C96" s="25"/>
      <c r="D96" s="25"/>
      <c r="E96" s="25"/>
      <c r="F96" s="25"/>
      <c r="G96" s="25"/>
      <c r="H96" s="25"/>
      <c r="I96" s="25"/>
      <c r="J96" s="25"/>
      <c r="K96" s="30" t="s">
        <v>1305</v>
      </c>
      <c r="L96" s="577"/>
    </row>
    <row r="97" spans="1:13" ht="15" customHeight="1" x14ac:dyDescent="0.25">
      <c r="A97" s="536" t="s">
        <v>2163</v>
      </c>
      <c r="B97" s="579" t="s">
        <v>2159</v>
      </c>
      <c r="C97" s="579"/>
      <c r="D97" s="579"/>
      <c r="E97" s="579"/>
      <c r="F97" s="579"/>
      <c r="G97" s="579"/>
      <c r="H97" s="579"/>
      <c r="I97" s="579"/>
      <c r="J97" s="579"/>
      <c r="L97" s="104"/>
    </row>
    <row r="98" spans="1:13" x14ac:dyDescent="0.25">
      <c r="A98" s="537"/>
      <c r="B98" s="36" t="s">
        <v>758</v>
      </c>
      <c r="C98" s="36" t="s">
        <v>759</v>
      </c>
      <c r="D98" s="36" t="s">
        <v>760</v>
      </c>
      <c r="E98" s="36" t="s">
        <v>761</v>
      </c>
      <c r="F98" s="36" t="s">
        <v>762</v>
      </c>
      <c r="G98" s="36" t="s">
        <v>763</v>
      </c>
      <c r="H98" s="36" t="s">
        <v>764</v>
      </c>
      <c r="I98" s="36" t="s">
        <v>46</v>
      </c>
      <c r="J98" s="36" t="s">
        <v>765</v>
      </c>
      <c r="K98" s="36" t="s">
        <v>762</v>
      </c>
      <c r="L98" s="36" t="s">
        <v>766</v>
      </c>
    </row>
    <row r="99" spans="1:13" x14ac:dyDescent="0.25">
      <c r="A99" s="537"/>
      <c r="B99" s="25" t="s">
        <v>636</v>
      </c>
      <c r="C99" s="25"/>
      <c r="D99" s="26"/>
      <c r="E99" s="25"/>
      <c r="F99" s="37"/>
      <c r="G99" s="25"/>
      <c r="H99" s="25"/>
      <c r="I99" s="25"/>
      <c r="J99" s="25"/>
      <c r="K99" s="28"/>
      <c r="L99" s="102">
        <v>0</v>
      </c>
      <c r="M99">
        <v>0</v>
      </c>
    </row>
    <row r="100" spans="1:13" x14ac:dyDescent="0.25">
      <c r="A100" s="537"/>
      <c r="B100" s="20"/>
      <c r="C100" s="20"/>
      <c r="D100" s="21"/>
      <c r="E100" s="20"/>
      <c r="F100" s="38"/>
      <c r="G100" s="20"/>
      <c r="H100" s="20"/>
      <c r="I100" s="20"/>
      <c r="J100" s="20"/>
      <c r="K100" s="23"/>
      <c r="L100" s="103"/>
      <c r="M100">
        <v>0</v>
      </c>
    </row>
    <row r="101" spans="1:13" ht="15.75" thickBot="1" x14ac:dyDescent="0.3">
      <c r="A101" s="541"/>
      <c r="B101" s="20"/>
      <c r="C101" s="20"/>
      <c r="D101" s="21"/>
      <c r="E101" s="20"/>
      <c r="F101" s="38"/>
      <c r="G101" s="20"/>
      <c r="H101" s="20"/>
      <c r="I101" s="20"/>
      <c r="J101" s="20"/>
      <c r="K101" s="23"/>
      <c r="L101" s="205">
        <f>SUM(L99:L100)</f>
        <v>0</v>
      </c>
    </row>
    <row r="102" spans="1:13" ht="15" customHeight="1" x14ac:dyDescent="0.25">
      <c r="A102" s="536" t="s">
        <v>2176</v>
      </c>
      <c r="B102" s="579" t="s">
        <v>2171</v>
      </c>
      <c r="C102" s="579"/>
      <c r="D102" s="579"/>
      <c r="E102" s="579"/>
      <c r="F102" s="579"/>
      <c r="G102" s="579"/>
      <c r="H102" s="579"/>
      <c r="I102" s="579"/>
      <c r="J102" s="579"/>
      <c r="K102" s="30"/>
      <c r="L102" s="205"/>
    </row>
    <row r="103" spans="1:13" x14ac:dyDescent="0.25">
      <c r="A103" s="537"/>
      <c r="B103" s="36" t="s">
        <v>758</v>
      </c>
      <c r="C103" s="36" t="s">
        <v>759</v>
      </c>
      <c r="D103" s="36" t="s">
        <v>760</v>
      </c>
      <c r="E103" s="36" t="s">
        <v>761</v>
      </c>
      <c r="F103" s="36" t="s">
        <v>762</v>
      </c>
      <c r="G103" s="36" t="s">
        <v>763</v>
      </c>
      <c r="H103" s="36" t="s">
        <v>764</v>
      </c>
      <c r="I103" s="36" t="s">
        <v>46</v>
      </c>
      <c r="J103" s="36" t="s">
        <v>765</v>
      </c>
      <c r="K103" s="36" t="s">
        <v>762</v>
      </c>
      <c r="L103" s="36" t="s">
        <v>766</v>
      </c>
    </row>
    <row r="104" spans="1:13" x14ac:dyDescent="0.25">
      <c r="A104" s="537"/>
      <c r="B104" s="25" t="s">
        <v>652</v>
      </c>
      <c r="C104" s="25"/>
      <c r="D104" s="26">
        <v>45386</v>
      </c>
      <c r="E104" s="25" t="s">
        <v>1200</v>
      </c>
      <c r="F104" s="37">
        <v>2024000167</v>
      </c>
      <c r="G104" s="25" t="s">
        <v>1590</v>
      </c>
      <c r="H104" s="25">
        <v>900512646</v>
      </c>
      <c r="I104" s="25" t="s">
        <v>2250</v>
      </c>
      <c r="J104" s="25" t="s">
        <v>771</v>
      </c>
      <c r="K104" s="28">
        <v>2024000660</v>
      </c>
      <c r="L104" s="102">
        <v>1000000</v>
      </c>
      <c r="M104">
        <v>0</v>
      </c>
    </row>
    <row r="105" spans="1:13" x14ac:dyDescent="0.25">
      <c r="A105" s="537"/>
      <c r="B105" s="20" t="s">
        <v>652</v>
      </c>
      <c r="C105" s="20"/>
      <c r="D105" s="21">
        <v>45391</v>
      </c>
      <c r="E105" s="20" t="s">
        <v>1200</v>
      </c>
      <c r="F105" s="38">
        <v>2024000182</v>
      </c>
      <c r="G105" s="20" t="s">
        <v>2251</v>
      </c>
      <c r="H105" s="20">
        <v>12966703</v>
      </c>
      <c r="I105" s="20" t="s">
        <v>2252</v>
      </c>
      <c r="J105" s="20" t="s">
        <v>771</v>
      </c>
      <c r="K105" s="23">
        <v>2024000668</v>
      </c>
      <c r="L105" s="103">
        <v>59579</v>
      </c>
      <c r="M105">
        <v>0</v>
      </c>
    </row>
    <row r="106" spans="1:13" x14ac:dyDescent="0.25">
      <c r="A106" s="537"/>
      <c r="B106" s="25" t="s">
        <v>652</v>
      </c>
      <c r="C106" s="25"/>
      <c r="D106" s="26">
        <v>45393</v>
      </c>
      <c r="E106" s="25" t="s">
        <v>1200</v>
      </c>
      <c r="F106" s="37">
        <v>2024000195</v>
      </c>
      <c r="G106" s="25" t="s">
        <v>2253</v>
      </c>
      <c r="H106" s="25">
        <v>1085316033</v>
      </c>
      <c r="I106" s="25" t="s">
        <v>2254</v>
      </c>
      <c r="J106" s="25" t="s">
        <v>771</v>
      </c>
      <c r="K106" s="28">
        <v>2024000679</v>
      </c>
      <c r="L106" s="102">
        <v>74237.78</v>
      </c>
      <c r="M106">
        <v>0</v>
      </c>
    </row>
    <row r="107" spans="1:13" x14ac:dyDescent="0.25">
      <c r="A107" s="537"/>
      <c r="B107" s="20" t="s">
        <v>652</v>
      </c>
      <c r="C107" s="20"/>
      <c r="D107" s="21">
        <v>45393</v>
      </c>
      <c r="E107" s="20" t="s">
        <v>1200</v>
      </c>
      <c r="F107" s="38">
        <v>2024000195</v>
      </c>
      <c r="G107" s="20" t="s">
        <v>2253</v>
      </c>
      <c r="H107" s="20">
        <v>1085316033</v>
      </c>
      <c r="I107" s="20" t="s">
        <v>2254</v>
      </c>
      <c r="J107" s="20" t="s">
        <v>771</v>
      </c>
      <c r="K107" s="23">
        <v>2024000680</v>
      </c>
      <c r="L107" s="103">
        <v>2.44</v>
      </c>
      <c r="M107">
        <v>0</v>
      </c>
    </row>
    <row r="108" spans="1:13" x14ac:dyDescent="0.25">
      <c r="A108" s="537"/>
      <c r="B108" s="25" t="s">
        <v>652</v>
      </c>
      <c r="C108" s="25"/>
      <c r="D108" s="26">
        <v>45393</v>
      </c>
      <c r="E108" s="25" t="s">
        <v>1200</v>
      </c>
      <c r="F108" s="37">
        <v>2024000198</v>
      </c>
      <c r="G108" s="25" t="s">
        <v>2253</v>
      </c>
      <c r="H108" s="25">
        <v>1085316033</v>
      </c>
      <c r="I108" s="25" t="s">
        <v>2255</v>
      </c>
      <c r="J108" s="25" t="s">
        <v>771</v>
      </c>
      <c r="K108" s="28">
        <v>2024000679</v>
      </c>
      <c r="L108" s="102">
        <v>9075.6299999999992</v>
      </c>
      <c r="M108">
        <v>0</v>
      </c>
    </row>
    <row r="109" spans="1:13" x14ac:dyDescent="0.25">
      <c r="A109" s="537"/>
      <c r="B109" s="20" t="s">
        <v>652</v>
      </c>
      <c r="C109" s="20"/>
      <c r="D109" s="21">
        <v>45395</v>
      </c>
      <c r="E109" s="20" t="s">
        <v>1200</v>
      </c>
      <c r="F109" s="38">
        <v>2024000212</v>
      </c>
      <c r="G109" s="20" t="s">
        <v>2251</v>
      </c>
      <c r="H109" s="20">
        <v>12966703</v>
      </c>
      <c r="I109" s="20" t="s">
        <v>2256</v>
      </c>
      <c r="J109" s="20" t="s">
        <v>771</v>
      </c>
      <c r="K109" s="23">
        <v>2024000668</v>
      </c>
      <c r="L109" s="103">
        <v>146568</v>
      </c>
      <c r="M109">
        <v>0</v>
      </c>
    </row>
    <row r="110" spans="1:13" x14ac:dyDescent="0.25">
      <c r="A110" s="537"/>
      <c r="B110" s="25" t="s">
        <v>652</v>
      </c>
      <c r="C110" s="25"/>
      <c r="D110" s="26">
        <v>45395</v>
      </c>
      <c r="E110" s="25" t="s">
        <v>1200</v>
      </c>
      <c r="F110" s="37">
        <v>2024000213</v>
      </c>
      <c r="G110" s="25" t="s">
        <v>2251</v>
      </c>
      <c r="H110" s="25">
        <v>12966703</v>
      </c>
      <c r="I110" s="25" t="s">
        <v>2257</v>
      </c>
      <c r="J110" s="25" t="s">
        <v>771</v>
      </c>
      <c r="K110" s="28">
        <v>2024000668</v>
      </c>
      <c r="L110" s="102">
        <v>2194955</v>
      </c>
      <c r="M110">
        <v>0</v>
      </c>
    </row>
    <row r="111" spans="1:13" x14ac:dyDescent="0.25">
      <c r="A111" s="537"/>
      <c r="B111" s="20" t="s">
        <v>652</v>
      </c>
      <c r="C111" s="20"/>
      <c r="D111" s="21">
        <v>45409</v>
      </c>
      <c r="E111" s="20" t="s">
        <v>1200</v>
      </c>
      <c r="F111" s="38">
        <v>2024000252</v>
      </c>
      <c r="G111" s="20" t="s">
        <v>2046</v>
      </c>
      <c r="H111" s="20">
        <v>37088164</v>
      </c>
      <c r="I111" s="20" t="s">
        <v>2258</v>
      </c>
      <c r="J111" s="20" t="s">
        <v>771</v>
      </c>
      <c r="K111" s="23">
        <v>2024000041</v>
      </c>
      <c r="L111" s="103">
        <v>17394.96</v>
      </c>
      <c r="M111">
        <v>0</v>
      </c>
    </row>
    <row r="112" spans="1:13" x14ac:dyDescent="0.25">
      <c r="A112" s="537"/>
      <c r="B112" s="25" t="s">
        <v>652</v>
      </c>
      <c r="C112" s="25"/>
      <c r="D112" s="26">
        <v>45412</v>
      </c>
      <c r="E112" s="25" t="s">
        <v>1200</v>
      </c>
      <c r="F112" s="37">
        <v>2024000264</v>
      </c>
      <c r="G112" s="25" t="s">
        <v>2167</v>
      </c>
      <c r="H112" s="25">
        <v>12750595</v>
      </c>
      <c r="I112" s="25" t="s">
        <v>2259</v>
      </c>
      <c r="J112" s="25" t="s">
        <v>771</v>
      </c>
      <c r="K112" s="28">
        <v>2024000693</v>
      </c>
      <c r="L112" s="102">
        <v>42605</v>
      </c>
      <c r="M112">
        <v>0</v>
      </c>
    </row>
    <row r="113" spans="1:13" x14ac:dyDescent="0.25">
      <c r="A113" s="537"/>
      <c r="B113" s="20" t="s">
        <v>652</v>
      </c>
      <c r="C113" s="20"/>
      <c r="D113" s="21">
        <v>45429</v>
      </c>
      <c r="E113" s="20" t="s">
        <v>1200</v>
      </c>
      <c r="F113" s="38">
        <v>2024000307</v>
      </c>
      <c r="G113" s="20" t="s">
        <v>2251</v>
      </c>
      <c r="H113" s="20">
        <v>12966703</v>
      </c>
      <c r="I113" s="20" t="s">
        <v>2260</v>
      </c>
      <c r="J113" s="20" t="s">
        <v>771</v>
      </c>
      <c r="K113" s="23">
        <v>2024000999</v>
      </c>
      <c r="L113" s="103">
        <v>157143</v>
      </c>
      <c r="M113">
        <v>0</v>
      </c>
    </row>
    <row r="114" spans="1:13" x14ac:dyDescent="0.25">
      <c r="A114" s="537"/>
      <c r="B114" s="25" t="s">
        <v>652</v>
      </c>
      <c r="C114" s="25"/>
      <c r="D114" s="26">
        <v>45464</v>
      </c>
      <c r="E114" s="25" t="s">
        <v>1200</v>
      </c>
      <c r="F114" s="37">
        <v>2024000408</v>
      </c>
      <c r="G114" s="25" t="s">
        <v>2251</v>
      </c>
      <c r="H114" s="25">
        <v>12966703</v>
      </c>
      <c r="I114" s="25" t="s">
        <v>2261</v>
      </c>
      <c r="J114" s="25" t="s">
        <v>771</v>
      </c>
      <c r="K114" s="28">
        <v>2024001303</v>
      </c>
      <c r="L114" s="102">
        <v>480786</v>
      </c>
      <c r="M114">
        <v>0</v>
      </c>
    </row>
    <row r="115" spans="1:13" x14ac:dyDescent="0.25">
      <c r="A115" s="537"/>
      <c r="B115" s="598" t="s">
        <v>2060</v>
      </c>
      <c r="C115" s="598"/>
      <c r="D115" s="598"/>
      <c r="E115" s="598"/>
      <c r="F115" s="598"/>
      <c r="G115" s="598"/>
      <c r="H115" s="598"/>
      <c r="I115" s="598"/>
      <c r="J115" s="598"/>
      <c r="K115" s="598"/>
      <c r="L115" s="576">
        <f>SUM(L104:L114)</f>
        <v>4182346.8099999996</v>
      </c>
    </row>
    <row r="116" spans="1:13" ht="13.5" customHeight="1" x14ac:dyDescent="0.25">
      <c r="A116" s="537"/>
      <c r="B116" s="598"/>
      <c r="C116" s="598"/>
      <c r="D116" s="598"/>
      <c r="E116" s="598"/>
      <c r="F116" s="598"/>
      <c r="G116" s="598"/>
      <c r="H116" s="598"/>
      <c r="I116" s="598"/>
      <c r="J116" s="598"/>
      <c r="K116" s="598"/>
      <c r="L116" s="577"/>
    </row>
    <row r="117" spans="1:13" x14ac:dyDescent="0.25">
      <c r="A117" s="537"/>
      <c r="B117" s="36" t="s">
        <v>758</v>
      </c>
      <c r="C117" s="36" t="s">
        <v>759</v>
      </c>
      <c r="D117" s="36" t="s">
        <v>760</v>
      </c>
      <c r="E117" s="36" t="s">
        <v>761</v>
      </c>
      <c r="F117" s="36" t="s">
        <v>762</v>
      </c>
      <c r="G117" s="36" t="s">
        <v>763</v>
      </c>
      <c r="H117" s="36" t="s">
        <v>764</v>
      </c>
      <c r="I117" s="36" t="s">
        <v>46</v>
      </c>
      <c r="J117" s="36" t="s">
        <v>765</v>
      </c>
      <c r="K117" s="36" t="s">
        <v>762</v>
      </c>
      <c r="L117" s="36" t="s">
        <v>766</v>
      </c>
    </row>
    <row r="118" spans="1:13" x14ac:dyDescent="0.25">
      <c r="A118" s="537"/>
      <c r="B118" s="25" t="s">
        <v>653</v>
      </c>
      <c r="C118" s="25"/>
      <c r="D118" s="26">
        <v>45420</v>
      </c>
      <c r="E118" s="25" t="s">
        <v>1206</v>
      </c>
      <c r="F118" s="37">
        <v>2024000154</v>
      </c>
      <c r="G118" s="25" t="s">
        <v>2262</v>
      </c>
      <c r="H118" s="25">
        <v>814002348</v>
      </c>
      <c r="I118" s="25" t="s">
        <v>2263</v>
      </c>
      <c r="J118" s="25" t="s">
        <v>771</v>
      </c>
      <c r="K118" s="28">
        <v>2024000952</v>
      </c>
      <c r="L118" s="102">
        <v>27311</v>
      </c>
      <c r="M118">
        <v>0</v>
      </c>
    </row>
    <row r="119" spans="1:13" x14ac:dyDescent="0.25">
      <c r="A119" s="537"/>
      <c r="B119" s="20"/>
      <c r="C119" s="20"/>
      <c r="D119" s="21"/>
      <c r="E119" s="20"/>
      <c r="F119" s="38"/>
      <c r="G119" s="20"/>
      <c r="H119" s="20"/>
      <c r="I119" s="20"/>
      <c r="J119" s="20"/>
      <c r="K119" s="23"/>
      <c r="L119" s="103"/>
      <c r="M119">
        <v>0</v>
      </c>
    </row>
    <row r="120" spans="1:13" x14ac:dyDescent="0.25">
      <c r="A120" s="537"/>
      <c r="B120" s="25"/>
      <c r="C120" s="25"/>
      <c r="D120" s="26"/>
      <c r="E120" s="25"/>
      <c r="F120" s="37"/>
      <c r="G120" s="25"/>
      <c r="H120" s="25"/>
      <c r="I120" s="25"/>
      <c r="J120" s="25"/>
      <c r="K120" s="28"/>
      <c r="L120" s="102"/>
      <c r="M120">
        <v>0</v>
      </c>
    </row>
    <row r="121" spans="1:13" ht="15.75" thickBot="1" x14ac:dyDescent="0.3">
      <c r="A121" s="537"/>
      <c r="B121" s="512"/>
      <c r="C121" s="512"/>
      <c r="D121" s="512"/>
      <c r="E121" s="512"/>
      <c r="F121" s="512"/>
      <c r="G121" s="512"/>
      <c r="H121" s="512"/>
      <c r="I121" s="512"/>
      <c r="J121" s="512"/>
      <c r="K121" s="512"/>
      <c r="L121" s="315">
        <f>SUM(L118:L120)</f>
        <v>27311</v>
      </c>
    </row>
    <row r="122" spans="1:13" ht="15" customHeight="1" x14ac:dyDescent="0.25">
      <c r="A122" s="536" t="s">
        <v>2180</v>
      </c>
      <c r="B122" s="551" t="s">
        <v>2063</v>
      </c>
      <c r="C122" s="551"/>
      <c r="D122" s="551"/>
      <c r="E122" s="551"/>
      <c r="F122" s="551"/>
      <c r="G122" s="551"/>
      <c r="H122" s="551"/>
      <c r="I122" s="551"/>
      <c r="J122" s="551"/>
      <c r="K122" s="30"/>
      <c r="L122" s="205"/>
    </row>
    <row r="123" spans="1:13" x14ac:dyDescent="0.25">
      <c r="A123" s="537"/>
      <c r="B123" s="36" t="s">
        <v>758</v>
      </c>
      <c r="C123" s="36" t="s">
        <v>759</v>
      </c>
      <c r="D123" s="36" t="s">
        <v>760</v>
      </c>
      <c r="E123" s="36" t="s">
        <v>761</v>
      </c>
      <c r="F123" s="36" t="s">
        <v>762</v>
      </c>
      <c r="G123" s="36" t="s">
        <v>763</v>
      </c>
      <c r="H123" s="36" t="s">
        <v>764</v>
      </c>
      <c r="I123" s="36" t="s">
        <v>46</v>
      </c>
      <c r="J123" s="36" t="s">
        <v>765</v>
      </c>
      <c r="K123" s="36" t="s">
        <v>762</v>
      </c>
      <c r="L123" s="36" t="s">
        <v>766</v>
      </c>
    </row>
    <row r="124" spans="1:13" x14ac:dyDescent="0.25">
      <c r="A124" s="537"/>
      <c r="B124" s="25" t="s">
        <v>667</v>
      </c>
      <c r="C124" s="25"/>
      <c r="D124" s="26">
        <v>45412</v>
      </c>
      <c r="E124" s="25" t="s">
        <v>1206</v>
      </c>
      <c r="F124" s="37">
        <v>2024000146</v>
      </c>
      <c r="G124" s="25" t="s">
        <v>1882</v>
      </c>
      <c r="H124" s="25">
        <v>27282101</v>
      </c>
      <c r="I124" s="25" t="s">
        <v>2264</v>
      </c>
      <c r="J124" s="25" t="s">
        <v>771</v>
      </c>
      <c r="K124" s="28">
        <v>2024000042</v>
      </c>
      <c r="L124" s="102">
        <v>10013</v>
      </c>
      <c r="M124">
        <v>0</v>
      </c>
    </row>
    <row r="125" spans="1:13" x14ac:dyDescent="0.25">
      <c r="A125" s="537"/>
      <c r="B125" s="20"/>
      <c r="C125" s="20"/>
      <c r="D125" s="21"/>
      <c r="E125" s="20"/>
      <c r="F125" s="38"/>
      <c r="G125" s="20"/>
      <c r="H125" s="20"/>
      <c r="I125" s="20"/>
      <c r="J125" s="20"/>
      <c r="K125" s="23"/>
      <c r="L125" s="103"/>
      <c r="M125">
        <v>0</v>
      </c>
    </row>
    <row r="126" spans="1:13" x14ac:dyDescent="0.25">
      <c r="A126" s="537"/>
      <c r="B126" s="25"/>
      <c r="C126" s="25"/>
      <c r="D126" s="26"/>
      <c r="E126" s="25"/>
      <c r="F126" s="25"/>
      <c r="G126" s="25"/>
      <c r="H126" s="25"/>
      <c r="I126" s="25"/>
      <c r="J126" s="25"/>
      <c r="K126" s="25"/>
      <c r="L126" s="146"/>
      <c r="M126">
        <v>0</v>
      </c>
    </row>
    <row r="127" spans="1:13" ht="15.75" thickBot="1" x14ac:dyDescent="0.3">
      <c r="A127" s="541"/>
      <c r="B127" s="25"/>
      <c r="C127" s="25"/>
      <c r="D127" s="26"/>
      <c r="E127" s="25"/>
      <c r="F127" s="25"/>
      <c r="G127" s="25"/>
      <c r="H127" s="25"/>
      <c r="I127" s="25"/>
      <c r="J127" s="25"/>
      <c r="K127" s="30" t="s">
        <v>779</v>
      </c>
      <c r="L127" s="205">
        <f>SUM(L124:L126)</f>
        <v>10013</v>
      </c>
    </row>
    <row r="128" spans="1:13" x14ac:dyDescent="0.25">
      <c r="A128" s="290"/>
      <c r="B128" s="192" t="s">
        <v>2322</v>
      </c>
      <c r="C128" s="25"/>
      <c r="D128" s="26"/>
      <c r="E128" s="25"/>
      <c r="F128" s="25"/>
      <c r="G128" s="25"/>
      <c r="H128" s="25"/>
      <c r="I128" s="25"/>
      <c r="J128" s="25"/>
      <c r="K128" s="30"/>
      <c r="L128" s="205"/>
    </row>
    <row r="129" spans="1:13" x14ac:dyDescent="0.25">
      <c r="A129" s="290"/>
      <c r="B129" s="36" t="s">
        <v>758</v>
      </c>
      <c r="C129" s="36" t="s">
        <v>759</v>
      </c>
      <c r="D129" s="36" t="s">
        <v>760</v>
      </c>
      <c r="E129" s="36" t="s">
        <v>761</v>
      </c>
      <c r="F129" s="36" t="s">
        <v>762</v>
      </c>
      <c r="G129" s="36" t="s">
        <v>763</v>
      </c>
      <c r="H129" s="36" t="s">
        <v>764</v>
      </c>
      <c r="I129" s="36" t="s">
        <v>46</v>
      </c>
      <c r="J129" s="36" t="s">
        <v>765</v>
      </c>
      <c r="K129" s="36" t="s">
        <v>762</v>
      </c>
      <c r="L129" s="36" t="s">
        <v>766</v>
      </c>
    </row>
    <row r="130" spans="1:13" x14ac:dyDescent="0.25">
      <c r="A130" s="290"/>
      <c r="B130" s="158" t="s">
        <v>79</v>
      </c>
      <c r="C130" s="158"/>
      <c r="D130" s="159">
        <v>45390</v>
      </c>
      <c r="E130" s="158" t="s">
        <v>768</v>
      </c>
      <c r="F130" s="160">
        <v>2024700014</v>
      </c>
      <c r="G130" s="158" t="s">
        <v>1127</v>
      </c>
      <c r="H130" s="158">
        <v>1085264975</v>
      </c>
      <c r="I130" s="158" t="s">
        <v>2323</v>
      </c>
      <c r="J130" s="158" t="s">
        <v>771</v>
      </c>
      <c r="K130" s="161">
        <v>2024000795</v>
      </c>
      <c r="L130" s="162">
        <v>258006</v>
      </c>
      <c r="M130" s="29">
        <v>0</v>
      </c>
    </row>
    <row r="131" spans="1:13" x14ac:dyDescent="0.25">
      <c r="A131" s="290"/>
      <c r="B131" s="163" t="s">
        <v>79</v>
      </c>
      <c r="C131" s="163"/>
      <c r="D131" s="164">
        <v>45390</v>
      </c>
      <c r="E131" s="163" t="s">
        <v>768</v>
      </c>
      <c r="F131" s="165">
        <v>2024700020</v>
      </c>
      <c r="G131" s="163" t="s">
        <v>1614</v>
      </c>
      <c r="H131" s="163">
        <v>1030540203</v>
      </c>
      <c r="I131" s="163" t="s">
        <v>2324</v>
      </c>
      <c r="J131" s="163" t="s">
        <v>771</v>
      </c>
      <c r="K131" s="166">
        <v>2024000793</v>
      </c>
      <c r="L131" s="167">
        <v>605946</v>
      </c>
      <c r="M131" s="24">
        <v>0</v>
      </c>
    </row>
    <row r="132" spans="1:13" x14ac:dyDescent="0.25">
      <c r="A132" s="290"/>
      <c r="B132" s="158" t="s">
        <v>79</v>
      </c>
      <c r="C132" s="158"/>
      <c r="D132" s="159">
        <v>45414</v>
      </c>
      <c r="E132" s="158" t="s">
        <v>768</v>
      </c>
      <c r="F132" s="160">
        <v>2024700023</v>
      </c>
      <c r="G132" s="158" t="s">
        <v>1629</v>
      </c>
      <c r="H132" s="158">
        <v>27089847</v>
      </c>
      <c r="I132" s="158" t="s">
        <v>2325</v>
      </c>
      <c r="J132" s="158" t="s">
        <v>771</v>
      </c>
      <c r="K132" s="161">
        <v>2024000957</v>
      </c>
      <c r="L132" s="162">
        <v>343245</v>
      </c>
      <c r="M132" s="29">
        <v>0</v>
      </c>
    </row>
    <row r="133" spans="1:13" x14ac:dyDescent="0.25">
      <c r="A133" s="290"/>
      <c r="B133" s="163" t="s">
        <v>79</v>
      </c>
      <c r="C133" s="163"/>
      <c r="D133" s="164">
        <v>45447</v>
      </c>
      <c r="E133" s="163" t="s">
        <v>768</v>
      </c>
      <c r="F133" s="165">
        <v>2024700026</v>
      </c>
      <c r="G133" s="163" t="s">
        <v>1114</v>
      </c>
      <c r="H133" s="163">
        <v>52960943</v>
      </c>
      <c r="I133" s="163" t="s">
        <v>2279</v>
      </c>
      <c r="J133" s="163" t="s">
        <v>771</v>
      </c>
      <c r="K133" s="166">
        <v>2024001240</v>
      </c>
      <c r="L133" s="167">
        <v>425284</v>
      </c>
      <c r="M133" s="24">
        <v>0</v>
      </c>
    </row>
    <row r="134" spans="1:13" x14ac:dyDescent="0.25">
      <c r="A134" s="290"/>
      <c r="B134" s="158" t="s">
        <v>79</v>
      </c>
      <c r="C134" s="158"/>
      <c r="D134" s="159">
        <v>45447</v>
      </c>
      <c r="E134" s="158" t="s">
        <v>768</v>
      </c>
      <c r="F134" s="160">
        <v>2024700027</v>
      </c>
      <c r="G134" s="158" t="s">
        <v>1122</v>
      </c>
      <c r="H134" s="158">
        <v>59313253</v>
      </c>
      <c r="I134" s="158" t="s">
        <v>2280</v>
      </c>
      <c r="J134" s="158" t="s">
        <v>771</v>
      </c>
      <c r="K134" s="161">
        <v>2024001242</v>
      </c>
      <c r="L134" s="162">
        <v>425284</v>
      </c>
      <c r="M134" s="29">
        <v>0</v>
      </c>
    </row>
    <row r="135" spans="1:13" x14ac:dyDescent="0.25">
      <c r="A135" s="290"/>
      <c r="B135" s="163" t="s">
        <v>79</v>
      </c>
      <c r="C135" s="163"/>
      <c r="D135" s="164">
        <v>45447</v>
      </c>
      <c r="E135" s="163" t="s">
        <v>768</v>
      </c>
      <c r="F135" s="165">
        <v>2024700028</v>
      </c>
      <c r="G135" s="163" t="s">
        <v>1125</v>
      </c>
      <c r="H135" s="163">
        <v>59812894</v>
      </c>
      <c r="I135" s="163" t="s">
        <v>2281</v>
      </c>
      <c r="J135" s="163" t="s">
        <v>771</v>
      </c>
      <c r="K135" s="166">
        <v>2024001245</v>
      </c>
      <c r="L135" s="167">
        <v>425284</v>
      </c>
      <c r="M135" s="24">
        <v>0</v>
      </c>
    </row>
    <row r="136" spans="1:13" x14ac:dyDescent="0.25">
      <c r="A136" s="290"/>
      <c r="B136" s="158" t="s">
        <v>79</v>
      </c>
      <c r="C136" s="158"/>
      <c r="D136" s="159">
        <v>45447</v>
      </c>
      <c r="E136" s="158" t="s">
        <v>768</v>
      </c>
      <c r="F136" s="160">
        <v>2024700029</v>
      </c>
      <c r="G136" s="158" t="s">
        <v>1887</v>
      </c>
      <c r="H136" s="158">
        <v>1085272067</v>
      </c>
      <c r="I136" s="158" t="s">
        <v>2282</v>
      </c>
      <c r="J136" s="158" t="s">
        <v>771</v>
      </c>
      <c r="K136" s="161">
        <v>2024001253</v>
      </c>
      <c r="L136" s="162">
        <v>570750</v>
      </c>
      <c r="M136" s="29">
        <v>0</v>
      </c>
    </row>
    <row r="137" spans="1:13" x14ac:dyDescent="0.25">
      <c r="A137" s="290"/>
      <c r="B137" s="163" t="s">
        <v>79</v>
      </c>
      <c r="C137" s="163"/>
      <c r="D137" s="164">
        <v>45447</v>
      </c>
      <c r="E137" s="163" t="s">
        <v>768</v>
      </c>
      <c r="F137" s="165">
        <v>2024700030</v>
      </c>
      <c r="G137" s="163" t="s">
        <v>1631</v>
      </c>
      <c r="H137" s="163">
        <v>1085250622</v>
      </c>
      <c r="I137" s="163" t="s">
        <v>2283</v>
      </c>
      <c r="J137" s="163" t="s">
        <v>771</v>
      </c>
      <c r="K137" s="166">
        <v>2024001254</v>
      </c>
      <c r="L137" s="167">
        <v>998812</v>
      </c>
      <c r="M137" s="24">
        <v>0</v>
      </c>
    </row>
    <row r="138" spans="1:13" x14ac:dyDescent="0.25">
      <c r="A138" s="290"/>
      <c r="B138" s="158" t="s">
        <v>79</v>
      </c>
      <c r="C138" s="158"/>
      <c r="D138" s="159">
        <v>45447</v>
      </c>
      <c r="E138" s="158" t="s">
        <v>768</v>
      </c>
      <c r="F138" s="160">
        <v>2024700031</v>
      </c>
      <c r="G138" s="158" t="s">
        <v>2046</v>
      </c>
      <c r="H138" s="158">
        <v>37088164</v>
      </c>
      <c r="I138" s="158" t="s">
        <v>2284</v>
      </c>
      <c r="J138" s="158" t="s">
        <v>771</v>
      </c>
      <c r="K138" s="161">
        <v>2024001255</v>
      </c>
      <c r="L138" s="162">
        <v>713437</v>
      </c>
      <c r="M138" s="29">
        <v>0</v>
      </c>
    </row>
    <row r="139" spans="1:13" x14ac:dyDescent="0.25">
      <c r="A139" s="290"/>
      <c r="B139" s="163" t="s">
        <v>79</v>
      </c>
      <c r="C139" s="163"/>
      <c r="D139" s="164">
        <v>45447</v>
      </c>
      <c r="E139" s="163" t="s">
        <v>768</v>
      </c>
      <c r="F139" s="165">
        <v>2024700032</v>
      </c>
      <c r="G139" s="163" t="s">
        <v>952</v>
      </c>
      <c r="H139" s="163">
        <v>1085325713</v>
      </c>
      <c r="I139" s="163" t="s">
        <v>2285</v>
      </c>
      <c r="J139" s="163" t="s">
        <v>771</v>
      </c>
      <c r="K139" s="166">
        <v>2024001250</v>
      </c>
      <c r="L139" s="167">
        <v>425284</v>
      </c>
      <c r="M139" s="24">
        <v>0</v>
      </c>
    </row>
    <row r="140" spans="1:13" x14ac:dyDescent="0.25">
      <c r="A140" s="290"/>
      <c r="B140" s="158" t="s">
        <v>79</v>
      </c>
      <c r="C140" s="158"/>
      <c r="D140" s="159">
        <v>45447</v>
      </c>
      <c r="E140" s="158" t="s">
        <v>768</v>
      </c>
      <c r="F140" s="160">
        <v>2024700033</v>
      </c>
      <c r="G140" s="158" t="s">
        <v>1882</v>
      </c>
      <c r="H140" s="158">
        <v>27282101</v>
      </c>
      <c r="I140" s="158" t="s">
        <v>2286</v>
      </c>
      <c r="J140" s="158" t="s">
        <v>771</v>
      </c>
      <c r="K140" s="161">
        <v>2024001251</v>
      </c>
      <c r="L140" s="162">
        <v>445146</v>
      </c>
      <c r="M140" s="29">
        <v>0</v>
      </c>
    </row>
    <row r="141" spans="1:13" x14ac:dyDescent="0.25">
      <c r="A141" s="290"/>
      <c r="B141" s="163" t="s">
        <v>79</v>
      </c>
      <c r="C141" s="163"/>
      <c r="D141" s="164">
        <v>45447</v>
      </c>
      <c r="E141" s="163" t="s">
        <v>768</v>
      </c>
      <c r="F141" s="165">
        <v>2024700042</v>
      </c>
      <c r="G141" s="163" t="s">
        <v>1738</v>
      </c>
      <c r="H141" s="163">
        <v>1010100564</v>
      </c>
      <c r="I141" s="163" t="s">
        <v>2287</v>
      </c>
      <c r="J141" s="163" t="s">
        <v>771</v>
      </c>
      <c r="K141" s="166">
        <v>2024001256</v>
      </c>
      <c r="L141" s="167">
        <v>461812</v>
      </c>
      <c r="M141" s="24">
        <v>0</v>
      </c>
    </row>
    <row r="142" spans="1:13" x14ac:dyDescent="0.25">
      <c r="A142" s="290"/>
      <c r="B142" s="158" t="s">
        <v>79</v>
      </c>
      <c r="C142" s="158"/>
      <c r="D142" s="159">
        <v>45447</v>
      </c>
      <c r="E142" s="158" t="s">
        <v>768</v>
      </c>
      <c r="F142" s="160">
        <v>2024700044</v>
      </c>
      <c r="G142" s="158" t="s">
        <v>1851</v>
      </c>
      <c r="H142" s="158">
        <v>87070246</v>
      </c>
      <c r="I142" s="158" t="s">
        <v>2288</v>
      </c>
      <c r="J142" s="158" t="s">
        <v>771</v>
      </c>
      <c r="K142" s="161">
        <v>2024001258</v>
      </c>
      <c r="L142" s="162">
        <v>196140</v>
      </c>
      <c r="M142" s="29">
        <v>0</v>
      </c>
    </row>
    <row r="143" spans="1:13" x14ac:dyDescent="0.25">
      <c r="A143" s="290"/>
      <c r="B143" s="163" t="s">
        <v>79</v>
      </c>
      <c r="C143" s="163"/>
      <c r="D143" s="164">
        <v>45447</v>
      </c>
      <c r="E143" s="163" t="s">
        <v>768</v>
      </c>
      <c r="F143" s="165">
        <v>2024700052</v>
      </c>
      <c r="G143" s="163" t="s">
        <v>2289</v>
      </c>
      <c r="H143" s="163">
        <v>27180896</v>
      </c>
      <c r="I143" s="163" t="s">
        <v>2290</v>
      </c>
      <c r="J143" s="163" t="s">
        <v>771</v>
      </c>
      <c r="K143" s="166">
        <v>2024001265</v>
      </c>
      <c r="L143" s="167">
        <v>196140</v>
      </c>
      <c r="M143" s="24">
        <v>0</v>
      </c>
    </row>
    <row r="144" spans="1:13" x14ac:dyDescent="0.25">
      <c r="A144" s="290"/>
      <c r="B144" s="158" t="s">
        <v>79</v>
      </c>
      <c r="C144" s="158"/>
      <c r="D144" s="159">
        <v>45447</v>
      </c>
      <c r="E144" s="158" t="s">
        <v>768</v>
      </c>
      <c r="F144" s="160">
        <v>2024700053</v>
      </c>
      <c r="G144" s="158" t="s">
        <v>2291</v>
      </c>
      <c r="H144" s="158">
        <v>1084847080</v>
      </c>
      <c r="I144" s="158" t="s">
        <v>2292</v>
      </c>
      <c r="J144" s="158" t="s">
        <v>771</v>
      </c>
      <c r="K144" s="161">
        <v>2024001266</v>
      </c>
      <c r="L144" s="162">
        <v>399525</v>
      </c>
      <c r="M144" s="29">
        <v>0</v>
      </c>
    </row>
    <row r="145" spans="1:13" x14ac:dyDescent="0.25">
      <c r="A145" s="290"/>
      <c r="B145" s="163" t="s">
        <v>79</v>
      </c>
      <c r="C145" s="163"/>
      <c r="D145" s="164">
        <v>45447</v>
      </c>
      <c r="E145" s="163" t="s">
        <v>768</v>
      </c>
      <c r="F145" s="165">
        <v>2024700054</v>
      </c>
      <c r="G145" s="163" t="s">
        <v>2293</v>
      </c>
      <c r="H145" s="163">
        <v>36751710</v>
      </c>
      <c r="I145" s="163" t="s">
        <v>2294</v>
      </c>
      <c r="J145" s="163" t="s">
        <v>771</v>
      </c>
      <c r="K145" s="166">
        <v>2024001267</v>
      </c>
      <c r="L145" s="167">
        <v>196140</v>
      </c>
      <c r="M145" s="24">
        <v>0</v>
      </c>
    </row>
    <row r="146" spans="1:13" x14ac:dyDescent="0.25">
      <c r="A146" s="290"/>
      <c r="B146" s="158" t="s">
        <v>79</v>
      </c>
      <c r="C146" s="158"/>
      <c r="D146" s="159">
        <v>45447</v>
      </c>
      <c r="E146" s="158" t="s">
        <v>768</v>
      </c>
      <c r="F146" s="160">
        <v>2024700056</v>
      </c>
      <c r="G146" s="158" t="s">
        <v>2295</v>
      </c>
      <c r="H146" s="158">
        <v>1085259295</v>
      </c>
      <c r="I146" s="158" t="s">
        <v>2296</v>
      </c>
      <c r="J146" s="158" t="s">
        <v>771</v>
      </c>
      <c r="K146" s="161">
        <v>2024001269</v>
      </c>
      <c r="L146" s="162">
        <v>175000</v>
      </c>
      <c r="M146" s="29">
        <v>0</v>
      </c>
    </row>
    <row r="147" spans="1:13" x14ac:dyDescent="0.25">
      <c r="A147" s="290"/>
      <c r="B147" s="25"/>
      <c r="C147" s="25"/>
      <c r="D147" s="26"/>
      <c r="E147" s="25"/>
      <c r="F147" s="25"/>
      <c r="G147" s="25"/>
      <c r="H147" s="25"/>
      <c r="I147" s="25"/>
      <c r="J147" s="25"/>
      <c r="K147" s="30" t="s">
        <v>779</v>
      </c>
      <c r="L147" s="205">
        <f>SUM(L130:L146)</f>
        <v>7261235</v>
      </c>
    </row>
    <row r="148" spans="1:13" x14ac:dyDescent="0.25">
      <c r="A148" s="290"/>
      <c r="B148" s="25"/>
      <c r="C148" s="25"/>
      <c r="D148" s="26"/>
      <c r="E148" s="25"/>
      <c r="F148" s="25"/>
      <c r="G148" s="25"/>
      <c r="H148" s="25"/>
      <c r="I148" s="25"/>
      <c r="J148" s="25"/>
      <c r="K148" s="30"/>
      <c r="L148" s="205"/>
    </row>
    <row r="149" spans="1:13" x14ac:dyDescent="0.25">
      <c r="A149" s="290"/>
      <c r="B149" s="36" t="s">
        <v>758</v>
      </c>
      <c r="C149" s="36" t="s">
        <v>759</v>
      </c>
      <c r="D149" s="36" t="s">
        <v>760</v>
      </c>
      <c r="E149" s="36" t="s">
        <v>761</v>
      </c>
      <c r="F149" s="36" t="s">
        <v>762</v>
      </c>
      <c r="G149" s="36" t="s">
        <v>763</v>
      </c>
      <c r="H149" s="36" t="s">
        <v>764</v>
      </c>
      <c r="I149" s="36" t="s">
        <v>46</v>
      </c>
      <c r="J149" s="36" t="s">
        <v>765</v>
      </c>
      <c r="K149" s="36" t="s">
        <v>762</v>
      </c>
      <c r="L149" s="36" t="s">
        <v>766</v>
      </c>
    </row>
    <row r="150" spans="1:13" x14ac:dyDescent="0.25">
      <c r="A150" s="290"/>
      <c r="B150" s="25" t="s">
        <v>2326</v>
      </c>
      <c r="C150" s="25"/>
      <c r="D150" s="26">
        <v>45390</v>
      </c>
      <c r="E150" s="25" t="s">
        <v>768</v>
      </c>
      <c r="F150" s="37">
        <v>2024700013</v>
      </c>
      <c r="G150" s="25" t="s">
        <v>1132</v>
      </c>
      <c r="H150" s="25">
        <v>87063461</v>
      </c>
      <c r="I150" s="25" t="s">
        <v>2265</v>
      </c>
      <c r="J150" s="25" t="s">
        <v>771</v>
      </c>
      <c r="K150" s="28">
        <v>2024000794</v>
      </c>
      <c r="L150" s="102">
        <v>258006</v>
      </c>
      <c r="M150" s="29">
        <v>0</v>
      </c>
    </row>
    <row r="151" spans="1:13" x14ac:dyDescent="0.25">
      <c r="A151" s="290"/>
      <c r="B151" s="20" t="s">
        <v>2326</v>
      </c>
      <c r="C151" s="20"/>
      <c r="D151" s="21">
        <v>45390</v>
      </c>
      <c r="E151" s="20" t="s">
        <v>768</v>
      </c>
      <c r="F151" s="38">
        <v>2024700015</v>
      </c>
      <c r="G151" s="20" t="s">
        <v>1901</v>
      </c>
      <c r="H151" s="20">
        <v>37085498</v>
      </c>
      <c r="I151" s="20" t="s">
        <v>2266</v>
      </c>
      <c r="J151" s="20" t="s">
        <v>771</v>
      </c>
      <c r="K151" s="23">
        <v>2024000796</v>
      </c>
      <c r="L151" s="103">
        <v>184781</v>
      </c>
      <c r="M151" s="24">
        <v>0</v>
      </c>
    </row>
    <row r="152" spans="1:13" x14ac:dyDescent="0.25">
      <c r="A152" s="290"/>
      <c r="B152" s="25" t="s">
        <v>2326</v>
      </c>
      <c r="C152" s="25"/>
      <c r="D152" s="26">
        <v>45390</v>
      </c>
      <c r="E152" s="25" t="s">
        <v>768</v>
      </c>
      <c r="F152" s="37">
        <v>2024700016</v>
      </c>
      <c r="G152" s="25" t="s">
        <v>1115</v>
      </c>
      <c r="H152" s="25">
        <v>12754254</v>
      </c>
      <c r="I152" s="25" t="s">
        <v>2267</v>
      </c>
      <c r="J152" s="25" t="s">
        <v>771</v>
      </c>
      <c r="K152" s="28">
        <v>2024000797</v>
      </c>
      <c r="L152" s="102">
        <v>184781</v>
      </c>
      <c r="M152" s="29">
        <v>0</v>
      </c>
    </row>
    <row r="153" spans="1:13" x14ac:dyDescent="0.25">
      <c r="A153" s="290"/>
      <c r="B153" s="20" t="s">
        <v>2326</v>
      </c>
      <c r="C153" s="20"/>
      <c r="D153" s="21">
        <v>45390</v>
      </c>
      <c r="E153" s="20" t="s">
        <v>768</v>
      </c>
      <c r="F153" s="38">
        <v>2024700017</v>
      </c>
      <c r="G153" s="20" t="s">
        <v>1107</v>
      </c>
      <c r="H153" s="20">
        <v>1085270565</v>
      </c>
      <c r="I153" s="20" t="s">
        <v>2268</v>
      </c>
      <c r="J153" s="20" t="s">
        <v>771</v>
      </c>
      <c r="K153" s="23">
        <v>2024000798</v>
      </c>
      <c r="L153" s="103">
        <v>184781</v>
      </c>
      <c r="M153" s="24">
        <v>0</v>
      </c>
    </row>
    <row r="154" spans="1:13" x14ac:dyDescent="0.25">
      <c r="A154" s="290"/>
      <c r="B154" s="25" t="s">
        <v>2326</v>
      </c>
      <c r="C154" s="25"/>
      <c r="D154" s="26">
        <v>45390</v>
      </c>
      <c r="E154" s="25" t="s">
        <v>768</v>
      </c>
      <c r="F154" s="37">
        <v>2024700018</v>
      </c>
      <c r="G154" s="25" t="s">
        <v>1094</v>
      </c>
      <c r="H154" s="25">
        <v>1085297761</v>
      </c>
      <c r="I154" s="25" t="s">
        <v>2269</v>
      </c>
      <c r="J154" s="25" t="s">
        <v>771</v>
      </c>
      <c r="K154" s="28">
        <v>2024000799</v>
      </c>
      <c r="L154" s="102">
        <v>184781</v>
      </c>
      <c r="M154" s="29">
        <v>0</v>
      </c>
    </row>
    <row r="155" spans="1:13" x14ac:dyDescent="0.25">
      <c r="A155" s="290"/>
      <c r="B155" s="20" t="s">
        <v>2326</v>
      </c>
      <c r="C155" s="20"/>
      <c r="D155" s="21">
        <v>45390</v>
      </c>
      <c r="E155" s="20" t="s">
        <v>768</v>
      </c>
      <c r="F155" s="38">
        <v>2024700019</v>
      </c>
      <c r="G155" s="20" t="s">
        <v>1116</v>
      </c>
      <c r="H155" s="20">
        <v>59835788</v>
      </c>
      <c r="I155" s="20" t="s">
        <v>2270</v>
      </c>
      <c r="J155" s="20" t="s">
        <v>771</v>
      </c>
      <c r="K155" s="23">
        <v>2024000800</v>
      </c>
      <c r="L155" s="103">
        <v>184781</v>
      </c>
      <c r="M155" s="24">
        <v>0</v>
      </c>
    </row>
    <row r="156" spans="1:13" x14ac:dyDescent="0.25">
      <c r="A156" s="290"/>
      <c r="B156" s="25" t="s">
        <v>2326</v>
      </c>
      <c r="C156" s="25"/>
      <c r="D156" s="26">
        <v>45394</v>
      </c>
      <c r="E156" s="25" t="s">
        <v>768</v>
      </c>
      <c r="F156" s="37">
        <v>2024700021</v>
      </c>
      <c r="G156" s="25" t="s">
        <v>2271</v>
      </c>
      <c r="H156" s="25">
        <v>1085268657</v>
      </c>
      <c r="I156" s="25" t="s">
        <v>2272</v>
      </c>
      <c r="J156" s="25" t="s">
        <v>771</v>
      </c>
      <c r="K156" s="28">
        <v>2024000807</v>
      </c>
      <c r="L156" s="102">
        <v>53869</v>
      </c>
      <c r="M156" s="29">
        <v>0</v>
      </c>
    </row>
    <row r="157" spans="1:13" x14ac:dyDescent="0.25">
      <c r="A157" s="290"/>
      <c r="B157" s="20" t="s">
        <v>2326</v>
      </c>
      <c r="C157" s="20"/>
      <c r="D157" s="21">
        <v>45432</v>
      </c>
      <c r="E157" s="20" t="s">
        <v>768</v>
      </c>
      <c r="F157" s="38">
        <v>2024700024</v>
      </c>
      <c r="G157" s="20" t="s">
        <v>1135</v>
      </c>
      <c r="H157" s="20">
        <v>59821868</v>
      </c>
      <c r="I157" s="20" t="s">
        <v>2273</v>
      </c>
      <c r="J157" s="20" t="s">
        <v>771</v>
      </c>
      <c r="K157" s="23">
        <v>2024001077</v>
      </c>
      <c r="L157" s="103">
        <v>139282</v>
      </c>
      <c r="M157" s="24">
        <v>0</v>
      </c>
    </row>
    <row r="158" spans="1:13" x14ac:dyDescent="0.25">
      <c r="A158" s="290"/>
      <c r="B158" s="25" t="s">
        <v>2326</v>
      </c>
      <c r="C158" s="25"/>
      <c r="D158" s="26">
        <v>45443</v>
      </c>
      <c r="E158" s="25" t="s">
        <v>768</v>
      </c>
      <c r="F158" s="37">
        <v>2024700025</v>
      </c>
      <c r="G158" s="25" t="s">
        <v>1607</v>
      </c>
      <c r="H158" s="25">
        <v>1085302652</v>
      </c>
      <c r="I158" s="25" t="s">
        <v>2274</v>
      </c>
      <c r="J158" s="25" t="s">
        <v>771</v>
      </c>
      <c r="K158" s="28">
        <v>2024001131</v>
      </c>
      <c r="L158" s="102">
        <v>184781</v>
      </c>
      <c r="M158" s="29">
        <v>0</v>
      </c>
    </row>
    <row r="159" spans="1:13" x14ac:dyDescent="0.25">
      <c r="A159" s="290"/>
      <c r="B159" s="20" t="s">
        <v>2326</v>
      </c>
      <c r="C159" s="20"/>
      <c r="D159" s="21">
        <v>45447</v>
      </c>
      <c r="E159" s="20" t="s">
        <v>768</v>
      </c>
      <c r="F159" s="38">
        <v>2024700034</v>
      </c>
      <c r="G159" s="20" t="s">
        <v>1129</v>
      </c>
      <c r="H159" s="20">
        <v>1085298437</v>
      </c>
      <c r="I159" s="20" t="s">
        <v>2297</v>
      </c>
      <c r="J159" s="20" t="s">
        <v>771</v>
      </c>
      <c r="K159" s="23">
        <v>2024001241</v>
      </c>
      <c r="L159" s="103">
        <v>304583</v>
      </c>
      <c r="M159" s="24">
        <v>0</v>
      </c>
    </row>
    <row r="160" spans="1:13" x14ac:dyDescent="0.25">
      <c r="A160" s="290"/>
      <c r="B160" s="25" t="s">
        <v>2326</v>
      </c>
      <c r="C160" s="25"/>
      <c r="D160" s="26">
        <v>45447</v>
      </c>
      <c r="E160" s="25" t="s">
        <v>768</v>
      </c>
      <c r="F160" s="37">
        <v>2024700035</v>
      </c>
      <c r="G160" s="25" t="s">
        <v>1105</v>
      </c>
      <c r="H160" s="25">
        <v>1085294152</v>
      </c>
      <c r="I160" s="25" t="s">
        <v>2298</v>
      </c>
      <c r="J160" s="25" t="s">
        <v>771</v>
      </c>
      <c r="K160" s="28">
        <v>2024001243</v>
      </c>
      <c r="L160" s="102">
        <v>333396</v>
      </c>
      <c r="M160" s="29">
        <v>0</v>
      </c>
    </row>
    <row r="161" spans="1:13" x14ac:dyDescent="0.25">
      <c r="A161" s="290"/>
      <c r="B161" s="20" t="s">
        <v>2326</v>
      </c>
      <c r="C161" s="20"/>
      <c r="D161" s="21">
        <v>45447</v>
      </c>
      <c r="E161" s="20" t="s">
        <v>768</v>
      </c>
      <c r="F161" s="38">
        <v>2024700036</v>
      </c>
      <c r="G161" s="20" t="s">
        <v>1108</v>
      </c>
      <c r="H161" s="20">
        <v>59832769</v>
      </c>
      <c r="I161" s="20" t="s">
        <v>2299</v>
      </c>
      <c r="J161" s="20" t="s">
        <v>771</v>
      </c>
      <c r="K161" s="23">
        <v>2024001244</v>
      </c>
      <c r="L161" s="103">
        <v>304583</v>
      </c>
      <c r="M161" s="24">
        <v>0</v>
      </c>
    </row>
    <row r="162" spans="1:13" x14ac:dyDescent="0.25">
      <c r="A162" s="290"/>
      <c r="B162" s="25" t="s">
        <v>2326</v>
      </c>
      <c r="C162" s="25"/>
      <c r="D162" s="26">
        <v>45447</v>
      </c>
      <c r="E162" s="25" t="s">
        <v>768</v>
      </c>
      <c r="F162" s="37">
        <v>2024700037</v>
      </c>
      <c r="G162" s="25" t="s">
        <v>1121</v>
      </c>
      <c r="H162" s="25">
        <v>30741765</v>
      </c>
      <c r="I162" s="25" t="s">
        <v>2300</v>
      </c>
      <c r="J162" s="25" t="s">
        <v>771</v>
      </c>
      <c r="K162" s="28">
        <v>2024001246</v>
      </c>
      <c r="L162" s="102">
        <v>304583</v>
      </c>
      <c r="M162" s="29">
        <v>0</v>
      </c>
    </row>
    <row r="163" spans="1:13" x14ac:dyDescent="0.25">
      <c r="A163" s="290"/>
      <c r="B163" s="20" t="s">
        <v>2326</v>
      </c>
      <c r="C163" s="20"/>
      <c r="D163" s="21">
        <v>45447</v>
      </c>
      <c r="E163" s="20" t="s">
        <v>768</v>
      </c>
      <c r="F163" s="38">
        <v>2024700038</v>
      </c>
      <c r="G163" s="20" t="s">
        <v>1123</v>
      </c>
      <c r="H163" s="20">
        <v>37084173</v>
      </c>
      <c r="I163" s="20" t="s">
        <v>2301</v>
      </c>
      <c r="J163" s="20" t="s">
        <v>771</v>
      </c>
      <c r="K163" s="23">
        <v>2024001247</v>
      </c>
      <c r="L163" s="103">
        <v>304583</v>
      </c>
      <c r="M163" s="24">
        <v>0</v>
      </c>
    </row>
    <row r="164" spans="1:13" x14ac:dyDescent="0.25">
      <c r="A164" s="290"/>
      <c r="B164" s="25" t="s">
        <v>2326</v>
      </c>
      <c r="C164" s="25"/>
      <c r="D164" s="26">
        <v>45447</v>
      </c>
      <c r="E164" s="25" t="s">
        <v>768</v>
      </c>
      <c r="F164" s="37">
        <v>2024700039</v>
      </c>
      <c r="G164" s="25" t="s">
        <v>2302</v>
      </c>
      <c r="H164" s="25">
        <v>1085341546</v>
      </c>
      <c r="I164" s="25" t="s">
        <v>2303</v>
      </c>
      <c r="J164" s="25" t="s">
        <v>771</v>
      </c>
      <c r="K164" s="28">
        <v>2024001248</v>
      </c>
      <c r="L164" s="102">
        <v>304583</v>
      </c>
      <c r="M164" s="29">
        <v>0</v>
      </c>
    </row>
    <row r="165" spans="1:13" x14ac:dyDescent="0.25">
      <c r="A165" s="290"/>
      <c r="B165" s="20" t="s">
        <v>2326</v>
      </c>
      <c r="C165" s="20"/>
      <c r="D165" s="21">
        <v>45447</v>
      </c>
      <c r="E165" s="20" t="s">
        <v>768</v>
      </c>
      <c r="F165" s="38">
        <v>2024700040</v>
      </c>
      <c r="G165" s="20" t="s">
        <v>1109</v>
      </c>
      <c r="H165" s="20">
        <v>98395640</v>
      </c>
      <c r="I165" s="20" t="s">
        <v>2304</v>
      </c>
      <c r="J165" s="20" t="s">
        <v>771</v>
      </c>
      <c r="K165" s="23">
        <v>2024001249</v>
      </c>
      <c r="L165" s="103">
        <v>326484</v>
      </c>
      <c r="M165" s="24">
        <v>0</v>
      </c>
    </row>
    <row r="166" spans="1:13" x14ac:dyDescent="0.25">
      <c r="A166" s="290"/>
      <c r="B166" s="25" t="s">
        <v>2326</v>
      </c>
      <c r="C166" s="25"/>
      <c r="D166" s="26">
        <v>45447</v>
      </c>
      <c r="E166" s="25" t="s">
        <v>768</v>
      </c>
      <c r="F166" s="37">
        <v>2024700041</v>
      </c>
      <c r="G166" s="25" t="s">
        <v>1602</v>
      </c>
      <c r="H166" s="25">
        <v>59832519</v>
      </c>
      <c r="I166" s="25" t="s">
        <v>2305</v>
      </c>
      <c r="J166" s="25" t="s">
        <v>771</v>
      </c>
      <c r="K166" s="28">
        <v>2024001252</v>
      </c>
      <c r="L166" s="102">
        <v>304583</v>
      </c>
      <c r="M166" s="29">
        <v>0</v>
      </c>
    </row>
    <row r="167" spans="1:13" x14ac:dyDescent="0.25">
      <c r="A167" s="290"/>
      <c r="B167" s="20" t="s">
        <v>2326</v>
      </c>
      <c r="C167" s="20"/>
      <c r="D167" s="21">
        <v>45447</v>
      </c>
      <c r="E167" s="20" t="s">
        <v>768</v>
      </c>
      <c r="F167" s="38">
        <v>2024700043</v>
      </c>
      <c r="G167" s="20" t="s">
        <v>1899</v>
      </c>
      <c r="H167" s="20">
        <v>25280587</v>
      </c>
      <c r="I167" s="20" t="s">
        <v>2306</v>
      </c>
      <c r="J167" s="20" t="s">
        <v>771</v>
      </c>
      <c r="K167" s="23">
        <v>2024001257</v>
      </c>
      <c r="L167" s="103">
        <v>425284</v>
      </c>
      <c r="M167" s="24">
        <v>0</v>
      </c>
    </row>
    <row r="168" spans="1:13" x14ac:dyDescent="0.25">
      <c r="A168" s="290"/>
      <c r="B168" s="25" t="s">
        <v>2326</v>
      </c>
      <c r="C168" s="25"/>
      <c r="D168" s="26">
        <v>45447</v>
      </c>
      <c r="E168" s="25" t="s">
        <v>768</v>
      </c>
      <c r="F168" s="37">
        <v>2024700045</v>
      </c>
      <c r="G168" s="25" t="s">
        <v>1607</v>
      </c>
      <c r="H168" s="25">
        <v>1085302652</v>
      </c>
      <c r="I168" s="25" t="s">
        <v>2307</v>
      </c>
      <c r="J168" s="25" t="s">
        <v>771</v>
      </c>
      <c r="K168" s="28">
        <v>2024001259</v>
      </c>
      <c r="L168" s="102">
        <v>316667</v>
      </c>
      <c r="M168" s="29">
        <v>0</v>
      </c>
    </row>
    <row r="169" spans="1:13" x14ac:dyDescent="0.25">
      <c r="A169" s="290"/>
      <c r="B169" s="20" t="s">
        <v>2326</v>
      </c>
      <c r="C169" s="20"/>
      <c r="D169" s="21">
        <v>45447</v>
      </c>
      <c r="E169" s="20" t="s">
        <v>768</v>
      </c>
      <c r="F169" s="38">
        <v>2024700046</v>
      </c>
      <c r="G169" s="20" t="s">
        <v>1598</v>
      </c>
      <c r="H169" s="20">
        <v>1085306253</v>
      </c>
      <c r="I169" s="20" t="s">
        <v>2308</v>
      </c>
      <c r="J169" s="20" t="s">
        <v>771</v>
      </c>
      <c r="K169" s="23">
        <v>2024001260</v>
      </c>
      <c r="L169" s="103">
        <v>121833</v>
      </c>
      <c r="M169" s="24">
        <v>0</v>
      </c>
    </row>
    <row r="170" spans="1:13" x14ac:dyDescent="0.25">
      <c r="A170" s="290"/>
      <c r="B170" s="25" t="s">
        <v>2326</v>
      </c>
      <c r="C170" s="25"/>
      <c r="D170" s="26">
        <v>45447</v>
      </c>
      <c r="E170" s="25" t="s">
        <v>768</v>
      </c>
      <c r="F170" s="37">
        <v>2024700048</v>
      </c>
      <c r="G170" s="25" t="s">
        <v>2309</v>
      </c>
      <c r="H170" s="25">
        <v>1085244325</v>
      </c>
      <c r="I170" s="25" t="s">
        <v>2310</v>
      </c>
      <c r="J170" s="25" t="s">
        <v>771</v>
      </c>
      <c r="K170" s="28">
        <v>2024001261</v>
      </c>
      <c r="L170" s="102">
        <v>121833</v>
      </c>
      <c r="M170" s="29">
        <v>0</v>
      </c>
    </row>
    <row r="171" spans="1:13" x14ac:dyDescent="0.25">
      <c r="A171" s="290"/>
      <c r="B171" s="20" t="s">
        <v>2326</v>
      </c>
      <c r="C171" s="20"/>
      <c r="D171" s="21">
        <v>45447</v>
      </c>
      <c r="E171" s="20" t="s">
        <v>768</v>
      </c>
      <c r="F171" s="38">
        <v>2024700049</v>
      </c>
      <c r="G171" s="20" t="s">
        <v>2311</v>
      </c>
      <c r="H171" s="20">
        <v>1085282185</v>
      </c>
      <c r="I171" s="20" t="s">
        <v>2312</v>
      </c>
      <c r="J171" s="20" t="s">
        <v>771</v>
      </c>
      <c r="K171" s="23">
        <v>2024001262</v>
      </c>
      <c r="L171" s="103">
        <v>121833</v>
      </c>
      <c r="M171" s="24">
        <v>0</v>
      </c>
    </row>
    <row r="172" spans="1:13" x14ac:dyDescent="0.25">
      <c r="A172" s="290"/>
      <c r="B172" s="25" t="s">
        <v>2326</v>
      </c>
      <c r="C172" s="25"/>
      <c r="D172" s="26">
        <v>45447</v>
      </c>
      <c r="E172" s="25" t="s">
        <v>768</v>
      </c>
      <c r="F172" s="37">
        <v>2024700050</v>
      </c>
      <c r="G172" s="25" t="s">
        <v>2313</v>
      </c>
      <c r="H172" s="25">
        <v>1085265117</v>
      </c>
      <c r="I172" s="25" t="s">
        <v>2314</v>
      </c>
      <c r="J172" s="25" t="s">
        <v>771</v>
      </c>
      <c r="K172" s="28">
        <v>2024001263</v>
      </c>
      <c r="L172" s="102">
        <v>121833</v>
      </c>
      <c r="M172" s="29">
        <v>0</v>
      </c>
    </row>
    <row r="173" spans="1:13" x14ac:dyDescent="0.25">
      <c r="A173" s="290"/>
      <c r="B173" s="20" t="s">
        <v>2326</v>
      </c>
      <c r="C173" s="20"/>
      <c r="D173" s="21">
        <v>45447</v>
      </c>
      <c r="E173" s="20" t="s">
        <v>768</v>
      </c>
      <c r="F173" s="38">
        <v>2024700051</v>
      </c>
      <c r="G173" s="20" t="s">
        <v>2315</v>
      </c>
      <c r="H173" s="20">
        <v>1085263775</v>
      </c>
      <c r="I173" s="20" t="s">
        <v>2316</v>
      </c>
      <c r="J173" s="20" t="s">
        <v>771</v>
      </c>
      <c r="K173" s="23">
        <v>2024001264</v>
      </c>
      <c r="L173" s="103">
        <v>121833</v>
      </c>
      <c r="M173" s="24">
        <v>0</v>
      </c>
    </row>
    <row r="174" spans="1:13" x14ac:dyDescent="0.25">
      <c r="A174" s="290"/>
      <c r="B174" s="25" t="s">
        <v>2326</v>
      </c>
      <c r="C174" s="25"/>
      <c r="D174" s="26">
        <v>45447</v>
      </c>
      <c r="E174" s="25" t="s">
        <v>768</v>
      </c>
      <c r="F174" s="37">
        <v>2024700055</v>
      </c>
      <c r="G174" s="25" t="s">
        <v>2317</v>
      </c>
      <c r="H174" s="25">
        <v>1085307853</v>
      </c>
      <c r="I174" s="25" t="s">
        <v>2318</v>
      </c>
      <c r="J174" s="25" t="s">
        <v>771</v>
      </c>
      <c r="K174" s="28">
        <v>2024001268</v>
      </c>
      <c r="L174" s="102">
        <v>121833</v>
      </c>
      <c r="M174" s="29">
        <v>0</v>
      </c>
    </row>
    <row r="175" spans="1:13" x14ac:dyDescent="0.25">
      <c r="A175" s="290"/>
      <c r="B175" s="20" t="s">
        <v>2326</v>
      </c>
      <c r="C175" s="20"/>
      <c r="D175" s="21">
        <v>45447</v>
      </c>
      <c r="E175" s="20" t="s">
        <v>768</v>
      </c>
      <c r="F175" s="38">
        <v>2024700057</v>
      </c>
      <c r="G175" s="20" t="s">
        <v>2319</v>
      </c>
      <c r="H175" s="20">
        <v>1085318203</v>
      </c>
      <c r="I175" s="20" t="s">
        <v>2320</v>
      </c>
      <c r="J175" s="20" t="s">
        <v>771</v>
      </c>
      <c r="K175" s="23">
        <v>2024001270</v>
      </c>
      <c r="L175" s="103">
        <v>158773</v>
      </c>
      <c r="M175" s="24">
        <v>0</v>
      </c>
    </row>
    <row r="176" spans="1:13" x14ac:dyDescent="0.25">
      <c r="A176" s="290"/>
      <c r="B176" s="25"/>
      <c r="C176" s="25"/>
      <c r="D176" s="26"/>
      <c r="E176" s="25"/>
      <c r="F176" s="25"/>
      <c r="G176" s="25"/>
      <c r="H176" s="25"/>
      <c r="I176" s="25"/>
      <c r="J176" s="25"/>
      <c r="K176" s="30" t="s">
        <v>779</v>
      </c>
      <c r="L176" s="205">
        <f>SUM(L150:L175)</f>
        <v>5678943</v>
      </c>
    </row>
    <row r="177" spans="2:13" x14ac:dyDescent="0.25">
      <c r="B177" s="551" t="s">
        <v>2068</v>
      </c>
      <c r="C177" s="551"/>
      <c r="D177" s="551"/>
      <c r="E177" s="551"/>
      <c r="F177" s="551"/>
      <c r="G177" s="551"/>
      <c r="H177" s="551"/>
      <c r="I177" s="551"/>
      <c r="J177" s="551"/>
    </row>
    <row r="178" spans="2:13" x14ac:dyDescent="0.25">
      <c r="B178" s="36" t="s">
        <v>758</v>
      </c>
      <c r="C178" s="36" t="s">
        <v>759</v>
      </c>
      <c r="D178" s="36" t="s">
        <v>760</v>
      </c>
      <c r="E178" s="36" t="s">
        <v>761</v>
      </c>
      <c r="F178" s="36" t="s">
        <v>762</v>
      </c>
      <c r="G178" s="36" t="s">
        <v>763</v>
      </c>
      <c r="H178" s="36" t="s">
        <v>764</v>
      </c>
      <c r="I178" s="36" t="s">
        <v>46</v>
      </c>
      <c r="J178" s="36" t="s">
        <v>765</v>
      </c>
      <c r="K178" s="36" t="s">
        <v>762</v>
      </c>
      <c r="L178" s="36" t="s">
        <v>766</v>
      </c>
    </row>
    <row r="179" spans="2:13" x14ac:dyDescent="0.25">
      <c r="B179" s="25" t="s">
        <v>118</v>
      </c>
      <c r="C179" s="25"/>
      <c r="D179" s="26">
        <v>45447</v>
      </c>
      <c r="E179" s="25" t="s">
        <v>768</v>
      </c>
      <c r="F179" s="37">
        <v>2024700026</v>
      </c>
      <c r="G179" s="25" t="s">
        <v>1114</v>
      </c>
      <c r="H179" s="25">
        <v>52960943</v>
      </c>
      <c r="I179" s="25" t="s">
        <v>2279</v>
      </c>
      <c r="J179" s="25" t="s">
        <v>771</v>
      </c>
      <c r="K179" s="28">
        <v>2024001240</v>
      </c>
      <c r="L179" s="102">
        <v>425284</v>
      </c>
      <c r="M179" s="29">
        <v>0</v>
      </c>
    </row>
    <row r="180" spans="2:13" x14ac:dyDescent="0.25">
      <c r="B180" s="20" t="s">
        <v>118</v>
      </c>
      <c r="C180" s="20"/>
      <c r="D180" s="21">
        <v>45447</v>
      </c>
      <c r="E180" s="20" t="s">
        <v>768</v>
      </c>
      <c r="F180" s="38">
        <v>2024700027</v>
      </c>
      <c r="G180" s="20" t="s">
        <v>1122</v>
      </c>
      <c r="H180" s="20">
        <v>59313253</v>
      </c>
      <c r="I180" s="20" t="s">
        <v>2280</v>
      </c>
      <c r="J180" s="20" t="s">
        <v>771</v>
      </c>
      <c r="K180" s="23">
        <v>2024001242</v>
      </c>
      <c r="L180" s="103">
        <v>425284</v>
      </c>
      <c r="M180" s="24">
        <v>0</v>
      </c>
    </row>
    <row r="181" spans="2:13" x14ac:dyDescent="0.25">
      <c r="B181" s="25" t="s">
        <v>118</v>
      </c>
      <c r="C181" s="25"/>
      <c r="D181" s="26">
        <v>45447</v>
      </c>
      <c r="E181" s="25" t="s">
        <v>768</v>
      </c>
      <c r="F181" s="37">
        <v>2024700028</v>
      </c>
      <c r="G181" s="25" t="s">
        <v>1125</v>
      </c>
      <c r="H181" s="25">
        <v>59812894</v>
      </c>
      <c r="I181" s="25" t="s">
        <v>2281</v>
      </c>
      <c r="J181" s="25" t="s">
        <v>771</v>
      </c>
      <c r="K181" s="28">
        <v>2024001245</v>
      </c>
      <c r="L181" s="102">
        <v>425284</v>
      </c>
      <c r="M181" s="29">
        <v>0</v>
      </c>
    </row>
    <row r="182" spans="2:13" x14ac:dyDescent="0.25">
      <c r="B182" s="20" t="s">
        <v>118</v>
      </c>
      <c r="C182" s="20"/>
      <c r="D182" s="21">
        <v>45447</v>
      </c>
      <c r="E182" s="20" t="s">
        <v>768</v>
      </c>
      <c r="F182" s="38">
        <v>2024700029</v>
      </c>
      <c r="G182" s="20" t="s">
        <v>1887</v>
      </c>
      <c r="H182" s="20">
        <v>1085272067</v>
      </c>
      <c r="I182" s="20" t="s">
        <v>2282</v>
      </c>
      <c r="J182" s="20" t="s">
        <v>771</v>
      </c>
      <c r="K182" s="23">
        <v>2024001253</v>
      </c>
      <c r="L182" s="103">
        <v>570750</v>
      </c>
      <c r="M182" s="24">
        <v>0</v>
      </c>
    </row>
    <row r="183" spans="2:13" x14ac:dyDescent="0.25">
      <c r="B183" s="25" t="s">
        <v>118</v>
      </c>
      <c r="C183" s="25"/>
      <c r="D183" s="26">
        <v>45447</v>
      </c>
      <c r="E183" s="25" t="s">
        <v>768</v>
      </c>
      <c r="F183" s="37">
        <v>2024700030</v>
      </c>
      <c r="G183" s="25" t="s">
        <v>1631</v>
      </c>
      <c r="H183" s="25">
        <v>1085250622</v>
      </c>
      <c r="I183" s="25" t="s">
        <v>2283</v>
      </c>
      <c r="J183" s="25" t="s">
        <v>771</v>
      </c>
      <c r="K183" s="28">
        <v>2024001254</v>
      </c>
      <c r="L183" s="102">
        <v>998812</v>
      </c>
      <c r="M183" s="29">
        <v>0</v>
      </c>
    </row>
    <row r="184" spans="2:13" x14ac:dyDescent="0.25">
      <c r="B184" s="20" t="s">
        <v>118</v>
      </c>
      <c r="C184" s="20"/>
      <c r="D184" s="21">
        <v>45447</v>
      </c>
      <c r="E184" s="20" t="s">
        <v>768</v>
      </c>
      <c r="F184" s="38">
        <v>2024700031</v>
      </c>
      <c r="G184" s="20" t="s">
        <v>2046</v>
      </c>
      <c r="H184" s="20">
        <v>37088164</v>
      </c>
      <c r="I184" s="20" t="s">
        <v>2284</v>
      </c>
      <c r="J184" s="20" t="s">
        <v>771</v>
      </c>
      <c r="K184" s="23">
        <v>2024001255</v>
      </c>
      <c r="L184" s="103">
        <v>713437</v>
      </c>
      <c r="M184" s="24">
        <v>0</v>
      </c>
    </row>
    <row r="185" spans="2:13" x14ac:dyDescent="0.25">
      <c r="B185" s="25" t="s">
        <v>118</v>
      </c>
      <c r="C185" s="25"/>
      <c r="D185" s="26">
        <v>45447</v>
      </c>
      <c r="E185" s="25" t="s">
        <v>768</v>
      </c>
      <c r="F185" s="37">
        <v>2024700032</v>
      </c>
      <c r="G185" s="25" t="s">
        <v>952</v>
      </c>
      <c r="H185" s="25">
        <v>1085325713</v>
      </c>
      <c r="I185" s="25" t="s">
        <v>2285</v>
      </c>
      <c r="J185" s="25" t="s">
        <v>771</v>
      </c>
      <c r="K185" s="28">
        <v>2024001250</v>
      </c>
      <c r="L185" s="102">
        <v>425284</v>
      </c>
      <c r="M185" s="29">
        <v>0</v>
      </c>
    </row>
    <row r="186" spans="2:13" x14ac:dyDescent="0.25">
      <c r="B186" s="20" t="s">
        <v>118</v>
      </c>
      <c r="C186" s="20"/>
      <c r="D186" s="21">
        <v>45447</v>
      </c>
      <c r="E186" s="20" t="s">
        <v>768</v>
      </c>
      <c r="F186" s="38">
        <v>2024700033</v>
      </c>
      <c r="G186" s="20" t="s">
        <v>1882</v>
      </c>
      <c r="H186" s="20">
        <v>27282101</v>
      </c>
      <c r="I186" s="20" t="s">
        <v>2286</v>
      </c>
      <c r="J186" s="20" t="s">
        <v>771</v>
      </c>
      <c r="K186" s="23">
        <v>2024001251</v>
      </c>
      <c r="L186" s="103">
        <v>445146</v>
      </c>
      <c r="M186" s="24">
        <v>0</v>
      </c>
    </row>
    <row r="187" spans="2:13" x14ac:dyDescent="0.25">
      <c r="B187" s="25" t="s">
        <v>118</v>
      </c>
      <c r="C187" s="25"/>
      <c r="D187" s="26">
        <v>45447</v>
      </c>
      <c r="E187" s="25" t="s">
        <v>768</v>
      </c>
      <c r="F187" s="37">
        <v>2024700042</v>
      </c>
      <c r="G187" s="25" t="s">
        <v>1738</v>
      </c>
      <c r="H187" s="25">
        <v>1010100564</v>
      </c>
      <c r="I187" s="25" t="s">
        <v>2287</v>
      </c>
      <c r="J187" s="25" t="s">
        <v>771</v>
      </c>
      <c r="K187" s="28">
        <v>2024001256</v>
      </c>
      <c r="L187" s="102">
        <v>461812</v>
      </c>
      <c r="M187" s="29">
        <v>0</v>
      </c>
    </row>
    <row r="188" spans="2:13" x14ac:dyDescent="0.25">
      <c r="B188" s="20" t="s">
        <v>118</v>
      </c>
      <c r="C188" s="20"/>
      <c r="D188" s="21">
        <v>45447</v>
      </c>
      <c r="E188" s="20" t="s">
        <v>768</v>
      </c>
      <c r="F188" s="38">
        <v>2024700044</v>
      </c>
      <c r="G188" s="20" t="s">
        <v>1851</v>
      </c>
      <c r="H188" s="20">
        <v>87070246</v>
      </c>
      <c r="I188" s="20" t="s">
        <v>2288</v>
      </c>
      <c r="J188" s="20" t="s">
        <v>771</v>
      </c>
      <c r="K188" s="23">
        <v>2024001258</v>
      </c>
      <c r="L188" s="103">
        <v>196140</v>
      </c>
      <c r="M188" s="24">
        <v>0</v>
      </c>
    </row>
    <row r="189" spans="2:13" x14ac:dyDescent="0.25">
      <c r="B189" s="25" t="s">
        <v>118</v>
      </c>
      <c r="C189" s="25"/>
      <c r="D189" s="26">
        <v>45447</v>
      </c>
      <c r="E189" s="25" t="s">
        <v>768</v>
      </c>
      <c r="F189" s="37">
        <v>2024700052</v>
      </c>
      <c r="G189" s="25" t="s">
        <v>2289</v>
      </c>
      <c r="H189" s="25">
        <v>27180896</v>
      </c>
      <c r="I189" s="25" t="s">
        <v>2290</v>
      </c>
      <c r="J189" s="25" t="s">
        <v>771</v>
      </c>
      <c r="K189" s="28">
        <v>2024001265</v>
      </c>
      <c r="L189" s="102">
        <v>196140</v>
      </c>
      <c r="M189" s="29">
        <v>0</v>
      </c>
    </row>
    <row r="190" spans="2:13" x14ac:dyDescent="0.25">
      <c r="B190" s="20" t="s">
        <v>118</v>
      </c>
      <c r="C190" s="20"/>
      <c r="D190" s="21">
        <v>45447</v>
      </c>
      <c r="E190" s="20" t="s">
        <v>768</v>
      </c>
      <c r="F190" s="38">
        <v>2024700053</v>
      </c>
      <c r="G190" s="20" t="s">
        <v>2291</v>
      </c>
      <c r="H190" s="20">
        <v>1084847080</v>
      </c>
      <c r="I190" s="20" t="s">
        <v>2292</v>
      </c>
      <c r="J190" s="20" t="s">
        <v>771</v>
      </c>
      <c r="K190" s="23">
        <v>2024001266</v>
      </c>
      <c r="L190" s="103">
        <v>399525</v>
      </c>
      <c r="M190" s="24">
        <v>0</v>
      </c>
    </row>
    <row r="191" spans="2:13" x14ac:dyDescent="0.25">
      <c r="B191" s="25" t="s">
        <v>118</v>
      </c>
      <c r="C191" s="25"/>
      <c r="D191" s="26">
        <v>45447</v>
      </c>
      <c r="E191" s="25" t="s">
        <v>768</v>
      </c>
      <c r="F191" s="37">
        <v>2024700054</v>
      </c>
      <c r="G191" s="25" t="s">
        <v>2293</v>
      </c>
      <c r="H191" s="25">
        <v>36751710</v>
      </c>
      <c r="I191" s="25" t="s">
        <v>2294</v>
      </c>
      <c r="J191" s="25" t="s">
        <v>771</v>
      </c>
      <c r="K191" s="28">
        <v>2024001267</v>
      </c>
      <c r="L191" s="102">
        <v>196140</v>
      </c>
      <c r="M191" s="29">
        <v>0</v>
      </c>
    </row>
    <row r="192" spans="2:13" x14ac:dyDescent="0.25">
      <c r="B192" s="20" t="s">
        <v>118</v>
      </c>
      <c r="C192" s="20"/>
      <c r="D192" s="21">
        <v>45447</v>
      </c>
      <c r="E192" s="20" t="s">
        <v>768</v>
      </c>
      <c r="F192" s="38">
        <v>2024700056</v>
      </c>
      <c r="G192" s="20" t="s">
        <v>2295</v>
      </c>
      <c r="H192" s="20">
        <v>1085259295</v>
      </c>
      <c r="I192" s="20" t="s">
        <v>2296</v>
      </c>
      <c r="J192" s="20" t="s">
        <v>771</v>
      </c>
      <c r="K192" s="23">
        <v>2024001269</v>
      </c>
      <c r="L192" s="103">
        <v>175000</v>
      </c>
      <c r="M192" s="24">
        <v>0</v>
      </c>
    </row>
    <row r="193" spans="2:13" x14ac:dyDescent="0.25">
      <c r="B193" s="516"/>
      <c r="C193" s="516"/>
      <c r="D193" s="516"/>
      <c r="E193" s="516"/>
      <c r="F193" s="516"/>
      <c r="G193" s="516"/>
      <c r="H193" s="516"/>
      <c r="I193" s="516"/>
      <c r="J193" s="516"/>
      <c r="K193" s="30" t="s">
        <v>779</v>
      </c>
      <c r="L193" s="205">
        <f>SUM(L179:L192)</f>
        <v>6054038</v>
      </c>
    </row>
    <row r="194" spans="2:13" x14ac:dyDescent="0.25">
      <c r="B194" s="261" t="s">
        <v>2072</v>
      </c>
    </row>
    <row r="195" spans="2:13" x14ac:dyDescent="0.25">
      <c r="B195" s="36" t="s">
        <v>758</v>
      </c>
      <c r="C195" s="36" t="s">
        <v>759</v>
      </c>
      <c r="D195" s="36" t="s">
        <v>760</v>
      </c>
      <c r="E195" s="36" t="s">
        <v>761</v>
      </c>
      <c r="F195" s="36" t="s">
        <v>762</v>
      </c>
      <c r="G195" s="36" t="s">
        <v>763</v>
      </c>
      <c r="H195" s="36" t="s">
        <v>764</v>
      </c>
      <c r="I195" s="36" t="s">
        <v>46</v>
      </c>
      <c r="J195" s="36" t="s">
        <v>765</v>
      </c>
      <c r="K195" s="36" t="s">
        <v>762</v>
      </c>
      <c r="L195" s="36" t="s">
        <v>766</v>
      </c>
    </row>
    <row r="196" spans="2:13" x14ac:dyDescent="0.25">
      <c r="B196" s="25" t="s">
        <v>2184</v>
      </c>
      <c r="C196" s="25"/>
      <c r="D196" s="26">
        <v>45390</v>
      </c>
      <c r="E196" s="25" t="s">
        <v>768</v>
      </c>
      <c r="F196" s="37">
        <v>2024700013</v>
      </c>
      <c r="G196" s="25" t="s">
        <v>1132</v>
      </c>
      <c r="H196" s="25">
        <v>87063461</v>
      </c>
      <c r="I196" s="25" t="s">
        <v>2265</v>
      </c>
      <c r="J196" s="25" t="s">
        <v>771</v>
      </c>
      <c r="K196" s="28">
        <v>2024000794</v>
      </c>
      <c r="L196" s="102">
        <v>258006</v>
      </c>
      <c r="M196" s="29">
        <v>0</v>
      </c>
    </row>
    <row r="197" spans="2:13" x14ac:dyDescent="0.25">
      <c r="B197" s="20" t="s">
        <v>2184</v>
      </c>
      <c r="C197" s="20"/>
      <c r="D197" s="21">
        <v>45390</v>
      </c>
      <c r="E197" s="20" t="s">
        <v>768</v>
      </c>
      <c r="F197" s="38">
        <v>2024700015</v>
      </c>
      <c r="G197" s="20" t="s">
        <v>1901</v>
      </c>
      <c r="H197" s="20">
        <v>37085498</v>
      </c>
      <c r="I197" s="20" t="s">
        <v>2266</v>
      </c>
      <c r="J197" s="20" t="s">
        <v>771</v>
      </c>
      <c r="K197" s="23">
        <v>2024000796</v>
      </c>
      <c r="L197" s="103">
        <v>184781</v>
      </c>
      <c r="M197" s="24">
        <v>0</v>
      </c>
    </row>
    <row r="198" spans="2:13" x14ac:dyDescent="0.25">
      <c r="B198" s="25" t="s">
        <v>2184</v>
      </c>
      <c r="C198" s="25"/>
      <c r="D198" s="26">
        <v>45390</v>
      </c>
      <c r="E198" s="25" t="s">
        <v>768</v>
      </c>
      <c r="F198" s="37">
        <v>2024700016</v>
      </c>
      <c r="G198" s="25" t="s">
        <v>1115</v>
      </c>
      <c r="H198" s="25">
        <v>12754254</v>
      </c>
      <c r="I198" s="25" t="s">
        <v>2267</v>
      </c>
      <c r="J198" s="25" t="s">
        <v>771</v>
      </c>
      <c r="K198" s="28">
        <v>2024000797</v>
      </c>
      <c r="L198" s="102">
        <v>184781</v>
      </c>
      <c r="M198" s="29">
        <v>0</v>
      </c>
    </row>
    <row r="199" spans="2:13" x14ac:dyDescent="0.25">
      <c r="B199" s="20" t="s">
        <v>2184</v>
      </c>
      <c r="C199" s="20"/>
      <c r="D199" s="21">
        <v>45390</v>
      </c>
      <c r="E199" s="20" t="s">
        <v>768</v>
      </c>
      <c r="F199" s="38">
        <v>2024700017</v>
      </c>
      <c r="G199" s="20" t="s">
        <v>1107</v>
      </c>
      <c r="H199" s="20">
        <v>1085270565</v>
      </c>
      <c r="I199" s="20" t="s">
        <v>2268</v>
      </c>
      <c r="J199" s="20" t="s">
        <v>771</v>
      </c>
      <c r="K199" s="23">
        <v>2024000798</v>
      </c>
      <c r="L199" s="103">
        <v>184781</v>
      </c>
      <c r="M199" s="24">
        <v>0</v>
      </c>
    </row>
    <row r="200" spans="2:13" x14ac:dyDescent="0.25">
      <c r="B200" s="25" t="s">
        <v>2184</v>
      </c>
      <c r="C200" s="25"/>
      <c r="D200" s="26">
        <v>45390</v>
      </c>
      <c r="E200" s="25" t="s">
        <v>768</v>
      </c>
      <c r="F200" s="37">
        <v>2024700018</v>
      </c>
      <c r="G200" s="25" t="s">
        <v>1094</v>
      </c>
      <c r="H200" s="25">
        <v>1085297761</v>
      </c>
      <c r="I200" s="25" t="s">
        <v>2269</v>
      </c>
      <c r="J200" s="25" t="s">
        <v>771</v>
      </c>
      <c r="K200" s="28">
        <v>2024000799</v>
      </c>
      <c r="L200" s="102">
        <v>184781</v>
      </c>
      <c r="M200" s="29">
        <v>0</v>
      </c>
    </row>
    <row r="201" spans="2:13" x14ac:dyDescent="0.25">
      <c r="B201" s="20" t="s">
        <v>2184</v>
      </c>
      <c r="C201" s="20"/>
      <c r="D201" s="21">
        <v>45390</v>
      </c>
      <c r="E201" s="20" t="s">
        <v>768</v>
      </c>
      <c r="F201" s="38">
        <v>2024700019</v>
      </c>
      <c r="G201" s="20" t="s">
        <v>1116</v>
      </c>
      <c r="H201" s="20">
        <v>59835788</v>
      </c>
      <c r="I201" s="20" t="s">
        <v>2270</v>
      </c>
      <c r="J201" s="20" t="s">
        <v>771</v>
      </c>
      <c r="K201" s="23">
        <v>2024000800</v>
      </c>
      <c r="L201" s="103">
        <v>184781</v>
      </c>
      <c r="M201" s="24">
        <v>0</v>
      </c>
    </row>
    <row r="202" spans="2:13" x14ac:dyDescent="0.25">
      <c r="B202" s="25" t="s">
        <v>2184</v>
      </c>
      <c r="C202" s="25"/>
      <c r="D202" s="26">
        <v>45394</v>
      </c>
      <c r="E202" s="25" t="s">
        <v>768</v>
      </c>
      <c r="F202" s="37">
        <v>2024700021</v>
      </c>
      <c r="G202" s="25" t="s">
        <v>2271</v>
      </c>
      <c r="H202" s="25">
        <v>1085268657</v>
      </c>
      <c r="I202" s="25" t="s">
        <v>2272</v>
      </c>
      <c r="J202" s="25" t="s">
        <v>771</v>
      </c>
      <c r="K202" s="28">
        <v>2024000807</v>
      </c>
      <c r="L202" s="102">
        <v>53869</v>
      </c>
      <c r="M202" s="29">
        <v>0</v>
      </c>
    </row>
    <row r="203" spans="2:13" x14ac:dyDescent="0.25">
      <c r="B203" s="20" t="s">
        <v>2184</v>
      </c>
      <c r="C203" s="20"/>
      <c r="D203" s="21">
        <v>45432</v>
      </c>
      <c r="E203" s="20" t="s">
        <v>768</v>
      </c>
      <c r="F203" s="38">
        <v>2024700024</v>
      </c>
      <c r="G203" s="20" t="s">
        <v>1135</v>
      </c>
      <c r="H203" s="20">
        <v>59821868</v>
      </c>
      <c r="I203" s="20" t="s">
        <v>2273</v>
      </c>
      <c r="J203" s="20" t="s">
        <v>771</v>
      </c>
      <c r="K203" s="23">
        <v>2024001077</v>
      </c>
      <c r="L203" s="103">
        <v>430248</v>
      </c>
      <c r="M203" s="24">
        <v>0</v>
      </c>
    </row>
    <row r="204" spans="2:13" x14ac:dyDescent="0.25">
      <c r="B204" s="25" t="s">
        <v>2184</v>
      </c>
      <c r="C204" s="25"/>
      <c r="D204" s="26">
        <v>45443</v>
      </c>
      <c r="E204" s="25" t="s">
        <v>768</v>
      </c>
      <c r="F204" s="37">
        <v>2024700025</v>
      </c>
      <c r="G204" s="25" t="s">
        <v>1607</v>
      </c>
      <c r="H204" s="25">
        <v>1085302652</v>
      </c>
      <c r="I204" s="25" t="s">
        <v>2274</v>
      </c>
      <c r="J204" s="25" t="s">
        <v>771</v>
      </c>
      <c r="K204" s="28">
        <v>2024001131</v>
      </c>
      <c r="L204" s="102">
        <v>184781</v>
      </c>
      <c r="M204" s="29">
        <v>0</v>
      </c>
    </row>
    <row r="205" spans="2:13" x14ac:dyDescent="0.25">
      <c r="B205" s="20" t="s">
        <v>2184</v>
      </c>
      <c r="C205" s="20"/>
      <c r="D205" s="21">
        <v>45447</v>
      </c>
      <c r="E205" s="20" t="s">
        <v>768</v>
      </c>
      <c r="F205" s="38">
        <v>2024700034</v>
      </c>
      <c r="G205" s="20" t="s">
        <v>1129</v>
      </c>
      <c r="H205" s="20">
        <v>1085298437</v>
      </c>
      <c r="I205" s="20" t="s">
        <v>2297</v>
      </c>
      <c r="J205" s="20" t="s">
        <v>771</v>
      </c>
      <c r="K205" s="23">
        <v>2024001241</v>
      </c>
      <c r="L205" s="103">
        <v>304583</v>
      </c>
      <c r="M205" s="24">
        <v>0</v>
      </c>
    </row>
    <row r="206" spans="2:13" x14ac:dyDescent="0.25">
      <c r="B206" s="25" t="s">
        <v>2184</v>
      </c>
      <c r="C206" s="25"/>
      <c r="D206" s="26">
        <v>45447</v>
      </c>
      <c r="E206" s="25" t="s">
        <v>768</v>
      </c>
      <c r="F206" s="37">
        <v>2024700035</v>
      </c>
      <c r="G206" s="25" t="s">
        <v>1105</v>
      </c>
      <c r="H206" s="25">
        <v>1085294152</v>
      </c>
      <c r="I206" s="25" t="s">
        <v>2298</v>
      </c>
      <c r="J206" s="25" t="s">
        <v>771</v>
      </c>
      <c r="K206" s="28">
        <v>2024001243</v>
      </c>
      <c r="L206" s="102">
        <v>333396</v>
      </c>
      <c r="M206" s="29">
        <v>0</v>
      </c>
    </row>
    <row r="207" spans="2:13" x14ac:dyDescent="0.25">
      <c r="B207" s="20" t="s">
        <v>2184</v>
      </c>
      <c r="C207" s="20"/>
      <c r="D207" s="21">
        <v>45447</v>
      </c>
      <c r="E207" s="20" t="s">
        <v>768</v>
      </c>
      <c r="F207" s="38">
        <v>2024700036</v>
      </c>
      <c r="G207" s="20" t="s">
        <v>1108</v>
      </c>
      <c r="H207" s="20">
        <v>59832769</v>
      </c>
      <c r="I207" s="20" t="s">
        <v>2299</v>
      </c>
      <c r="J207" s="20" t="s">
        <v>771</v>
      </c>
      <c r="K207" s="23">
        <v>2024001244</v>
      </c>
      <c r="L207" s="103">
        <v>304583</v>
      </c>
      <c r="M207" s="24">
        <v>0</v>
      </c>
    </row>
    <row r="208" spans="2:13" x14ac:dyDescent="0.25">
      <c r="B208" s="25" t="s">
        <v>2184</v>
      </c>
      <c r="C208" s="25"/>
      <c r="D208" s="26">
        <v>45447</v>
      </c>
      <c r="E208" s="25" t="s">
        <v>768</v>
      </c>
      <c r="F208" s="37">
        <v>2024700037</v>
      </c>
      <c r="G208" s="25" t="s">
        <v>1121</v>
      </c>
      <c r="H208" s="25">
        <v>30741765</v>
      </c>
      <c r="I208" s="25" t="s">
        <v>2300</v>
      </c>
      <c r="J208" s="25" t="s">
        <v>771</v>
      </c>
      <c r="K208" s="28">
        <v>2024001246</v>
      </c>
      <c r="L208" s="102">
        <v>304583</v>
      </c>
      <c r="M208" s="29">
        <v>0</v>
      </c>
    </row>
    <row r="209" spans="2:13" x14ac:dyDescent="0.25">
      <c r="B209" s="20" t="s">
        <v>2184</v>
      </c>
      <c r="C209" s="20"/>
      <c r="D209" s="21">
        <v>45447</v>
      </c>
      <c r="E209" s="20" t="s">
        <v>768</v>
      </c>
      <c r="F209" s="38">
        <v>2024700038</v>
      </c>
      <c r="G209" s="20" t="s">
        <v>1123</v>
      </c>
      <c r="H209" s="20">
        <v>37084173</v>
      </c>
      <c r="I209" s="20" t="s">
        <v>2301</v>
      </c>
      <c r="J209" s="20" t="s">
        <v>771</v>
      </c>
      <c r="K209" s="23">
        <v>2024001247</v>
      </c>
      <c r="L209" s="103">
        <v>304583</v>
      </c>
      <c r="M209" s="24">
        <v>0</v>
      </c>
    </row>
    <row r="210" spans="2:13" x14ac:dyDescent="0.25">
      <c r="B210" s="25" t="s">
        <v>2184</v>
      </c>
      <c r="C210" s="25"/>
      <c r="D210" s="26">
        <v>45447</v>
      </c>
      <c r="E210" s="25" t="s">
        <v>768</v>
      </c>
      <c r="F210" s="37">
        <v>2024700039</v>
      </c>
      <c r="G210" s="25" t="s">
        <v>2302</v>
      </c>
      <c r="H210" s="25">
        <v>1085341546</v>
      </c>
      <c r="I210" s="25" t="s">
        <v>2303</v>
      </c>
      <c r="J210" s="25" t="s">
        <v>771</v>
      </c>
      <c r="K210" s="28">
        <v>2024001248</v>
      </c>
      <c r="L210" s="102">
        <v>304583</v>
      </c>
      <c r="M210" s="29">
        <v>0</v>
      </c>
    </row>
    <row r="211" spans="2:13" x14ac:dyDescent="0.25">
      <c r="B211" s="20" t="s">
        <v>2184</v>
      </c>
      <c r="C211" s="20"/>
      <c r="D211" s="21">
        <v>45447</v>
      </c>
      <c r="E211" s="20" t="s">
        <v>768</v>
      </c>
      <c r="F211" s="38">
        <v>2024700040</v>
      </c>
      <c r="G211" s="20" t="s">
        <v>1109</v>
      </c>
      <c r="H211" s="20">
        <v>98395640</v>
      </c>
      <c r="I211" s="20" t="s">
        <v>2304</v>
      </c>
      <c r="J211" s="20" t="s">
        <v>771</v>
      </c>
      <c r="K211" s="23">
        <v>2024001249</v>
      </c>
      <c r="L211" s="103">
        <v>326484</v>
      </c>
      <c r="M211" s="24">
        <v>0</v>
      </c>
    </row>
    <row r="212" spans="2:13" x14ac:dyDescent="0.25">
      <c r="B212" s="25" t="s">
        <v>2184</v>
      </c>
      <c r="C212" s="25"/>
      <c r="D212" s="26">
        <v>45447</v>
      </c>
      <c r="E212" s="25" t="s">
        <v>768</v>
      </c>
      <c r="F212" s="37">
        <v>2024700041</v>
      </c>
      <c r="G212" s="25" t="s">
        <v>1602</v>
      </c>
      <c r="H212" s="25">
        <v>59832519</v>
      </c>
      <c r="I212" s="25" t="s">
        <v>2305</v>
      </c>
      <c r="J212" s="25" t="s">
        <v>771</v>
      </c>
      <c r="K212" s="28">
        <v>2024001252</v>
      </c>
      <c r="L212" s="102">
        <v>304583</v>
      </c>
      <c r="M212" s="29">
        <v>0</v>
      </c>
    </row>
    <row r="213" spans="2:13" x14ac:dyDescent="0.25">
      <c r="B213" s="20" t="s">
        <v>2184</v>
      </c>
      <c r="C213" s="20"/>
      <c r="D213" s="21">
        <v>45447</v>
      </c>
      <c r="E213" s="20" t="s">
        <v>768</v>
      </c>
      <c r="F213" s="38">
        <v>2024700043</v>
      </c>
      <c r="G213" s="20" t="s">
        <v>1899</v>
      </c>
      <c r="H213" s="20">
        <v>25280587</v>
      </c>
      <c r="I213" s="20" t="s">
        <v>2306</v>
      </c>
      <c r="J213" s="20" t="s">
        <v>771</v>
      </c>
      <c r="K213" s="23">
        <v>2024001257</v>
      </c>
      <c r="L213" s="103">
        <v>425284</v>
      </c>
      <c r="M213" s="24">
        <v>0</v>
      </c>
    </row>
    <row r="214" spans="2:13" x14ac:dyDescent="0.25">
      <c r="B214" s="25" t="s">
        <v>2184</v>
      </c>
      <c r="C214" s="25"/>
      <c r="D214" s="26">
        <v>45447</v>
      </c>
      <c r="E214" s="25" t="s">
        <v>768</v>
      </c>
      <c r="F214" s="37">
        <v>2024700045</v>
      </c>
      <c r="G214" s="25" t="s">
        <v>1607</v>
      </c>
      <c r="H214" s="25">
        <v>1085302652</v>
      </c>
      <c r="I214" s="25" t="s">
        <v>2307</v>
      </c>
      <c r="J214" s="25" t="s">
        <v>771</v>
      </c>
      <c r="K214" s="28">
        <v>2024001259</v>
      </c>
      <c r="L214" s="102">
        <v>316667</v>
      </c>
      <c r="M214" s="29">
        <v>0</v>
      </c>
    </row>
    <row r="215" spans="2:13" x14ac:dyDescent="0.25">
      <c r="B215" s="20" t="s">
        <v>2184</v>
      </c>
      <c r="C215" s="20"/>
      <c r="D215" s="21">
        <v>45447</v>
      </c>
      <c r="E215" s="20" t="s">
        <v>768</v>
      </c>
      <c r="F215" s="38">
        <v>2024700046</v>
      </c>
      <c r="G215" s="20" t="s">
        <v>1598</v>
      </c>
      <c r="H215" s="20">
        <v>1085306253</v>
      </c>
      <c r="I215" s="20" t="s">
        <v>2308</v>
      </c>
      <c r="J215" s="20" t="s">
        <v>771</v>
      </c>
      <c r="K215" s="23">
        <v>2024001260</v>
      </c>
      <c r="L215" s="103">
        <v>121833</v>
      </c>
      <c r="M215" s="24">
        <v>0</v>
      </c>
    </row>
    <row r="216" spans="2:13" x14ac:dyDescent="0.25">
      <c r="B216" s="25" t="s">
        <v>2184</v>
      </c>
      <c r="C216" s="25"/>
      <c r="D216" s="26">
        <v>45447</v>
      </c>
      <c r="E216" s="25" t="s">
        <v>768</v>
      </c>
      <c r="F216" s="37">
        <v>2024700048</v>
      </c>
      <c r="G216" s="25" t="s">
        <v>2309</v>
      </c>
      <c r="H216" s="25">
        <v>1085244325</v>
      </c>
      <c r="I216" s="25" t="s">
        <v>2310</v>
      </c>
      <c r="J216" s="25" t="s">
        <v>771</v>
      </c>
      <c r="K216" s="28">
        <v>2024001261</v>
      </c>
      <c r="L216" s="102">
        <v>121833</v>
      </c>
      <c r="M216" s="29">
        <v>0</v>
      </c>
    </row>
    <row r="217" spans="2:13" x14ac:dyDescent="0.25">
      <c r="B217" s="20" t="s">
        <v>2184</v>
      </c>
      <c r="C217" s="20"/>
      <c r="D217" s="21">
        <v>45447</v>
      </c>
      <c r="E217" s="20" t="s">
        <v>768</v>
      </c>
      <c r="F217" s="38">
        <v>2024700049</v>
      </c>
      <c r="G217" s="20" t="s">
        <v>2311</v>
      </c>
      <c r="H217" s="20">
        <v>1085282185</v>
      </c>
      <c r="I217" s="20" t="s">
        <v>2312</v>
      </c>
      <c r="J217" s="20" t="s">
        <v>771</v>
      </c>
      <c r="K217" s="23">
        <v>2024001262</v>
      </c>
      <c r="L217" s="103">
        <v>121833</v>
      </c>
      <c r="M217" s="24">
        <v>0</v>
      </c>
    </row>
    <row r="218" spans="2:13" x14ac:dyDescent="0.25">
      <c r="B218" s="25" t="s">
        <v>2184</v>
      </c>
      <c r="C218" s="25"/>
      <c r="D218" s="26">
        <v>45447</v>
      </c>
      <c r="E218" s="25" t="s">
        <v>768</v>
      </c>
      <c r="F218" s="37">
        <v>2024700050</v>
      </c>
      <c r="G218" s="25" t="s">
        <v>2313</v>
      </c>
      <c r="H218" s="25">
        <v>1085265117</v>
      </c>
      <c r="I218" s="25" t="s">
        <v>2314</v>
      </c>
      <c r="J218" s="25" t="s">
        <v>771</v>
      </c>
      <c r="K218" s="28">
        <v>2024001263</v>
      </c>
      <c r="L218" s="102">
        <v>121833</v>
      </c>
      <c r="M218" s="29">
        <v>0</v>
      </c>
    </row>
    <row r="219" spans="2:13" x14ac:dyDescent="0.25">
      <c r="B219" s="20" t="s">
        <v>2184</v>
      </c>
      <c r="C219" s="20"/>
      <c r="D219" s="21">
        <v>45447</v>
      </c>
      <c r="E219" s="20" t="s">
        <v>768</v>
      </c>
      <c r="F219" s="38">
        <v>2024700051</v>
      </c>
      <c r="G219" s="20" t="s">
        <v>2315</v>
      </c>
      <c r="H219" s="20">
        <v>1085263775</v>
      </c>
      <c r="I219" s="20" t="s">
        <v>2316</v>
      </c>
      <c r="J219" s="20" t="s">
        <v>771</v>
      </c>
      <c r="K219" s="23">
        <v>2024001264</v>
      </c>
      <c r="L219" s="103">
        <v>121833</v>
      </c>
      <c r="M219" s="24">
        <v>0</v>
      </c>
    </row>
    <row r="220" spans="2:13" x14ac:dyDescent="0.25">
      <c r="B220" s="25" t="s">
        <v>2184</v>
      </c>
      <c r="C220" s="25"/>
      <c r="D220" s="26">
        <v>45447</v>
      </c>
      <c r="E220" s="25" t="s">
        <v>768</v>
      </c>
      <c r="F220" s="37">
        <v>2024700055</v>
      </c>
      <c r="G220" s="25" t="s">
        <v>2317</v>
      </c>
      <c r="H220" s="25">
        <v>1085307853</v>
      </c>
      <c r="I220" s="25" t="s">
        <v>2318</v>
      </c>
      <c r="J220" s="25" t="s">
        <v>771</v>
      </c>
      <c r="K220" s="28">
        <v>2024001268</v>
      </c>
      <c r="L220" s="102">
        <v>121833</v>
      </c>
      <c r="M220" s="29">
        <v>0</v>
      </c>
    </row>
    <row r="221" spans="2:13" x14ac:dyDescent="0.25">
      <c r="B221" s="20" t="s">
        <v>2184</v>
      </c>
      <c r="C221" s="20"/>
      <c r="D221" s="21">
        <v>45447</v>
      </c>
      <c r="E221" s="20" t="s">
        <v>768</v>
      </c>
      <c r="F221" s="38">
        <v>2024700057</v>
      </c>
      <c r="G221" s="20" t="s">
        <v>2319</v>
      </c>
      <c r="H221" s="20">
        <v>1085318203</v>
      </c>
      <c r="I221" s="20" t="s">
        <v>2320</v>
      </c>
      <c r="J221" s="20" t="s">
        <v>771</v>
      </c>
      <c r="K221" s="23">
        <v>2024001270</v>
      </c>
      <c r="L221" s="103">
        <v>158773</v>
      </c>
      <c r="M221" s="24">
        <v>0</v>
      </c>
    </row>
    <row r="222" spans="2:13" x14ac:dyDescent="0.25">
      <c r="B222" s="516"/>
      <c r="C222" s="516"/>
      <c r="D222" s="516"/>
      <c r="E222" s="516"/>
      <c r="F222" s="516"/>
      <c r="G222" s="516"/>
      <c r="H222" s="516"/>
      <c r="I222" s="516"/>
      <c r="J222" s="516"/>
      <c r="K222" s="30" t="s">
        <v>779</v>
      </c>
      <c r="L222" s="205">
        <f>SUM(L196:L221)</f>
        <v>5969909</v>
      </c>
    </row>
    <row r="223" spans="2:13" x14ac:dyDescent="0.25">
      <c r="B223" s="30"/>
      <c r="C223" s="641" t="s">
        <v>2189</v>
      </c>
      <c r="D223" s="641"/>
      <c r="E223" s="641"/>
      <c r="F223" s="641"/>
      <c r="G223" s="641"/>
      <c r="H223" s="30"/>
      <c r="I223" s="30"/>
      <c r="J223" s="30"/>
      <c r="K223" s="30"/>
      <c r="L223" s="205"/>
    </row>
    <row r="224" spans="2:13" ht="28.5" x14ac:dyDescent="0.25">
      <c r="C224" s="316" t="s">
        <v>2321</v>
      </c>
      <c r="D224" s="316" t="s">
        <v>2191</v>
      </c>
      <c r="E224" s="316" t="s">
        <v>2200</v>
      </c>
      <c r="F224" s="316" t="s">
        <v>2194</v>
      </c>
      <c r="G224" s="316" t="s">
        <v>2195</v>
      </c>
      <c r="H224" s="322"/>
    </row>
    <row r="225" spans="3:12" x14ac:dyDescent="0.25">
      <c r="C225" s="172" t="s">
        <v>1769</v>
      </c>
      <c r="D225" s="317">
        <f>+'ENERO-MARZO 2024'!E149</f>
        <v>6005710</v>
      </c>
      <c r="E225" s="317">
        <f>+L18</f>
        <v>8422660</v>
      </c>
      <c r="F225" s="317">
        <f>+E225-D225</f>
        <v>2416950</v>
      </c>
      <c r="G225" s="320" t="s">
        <v>2328</v>
      </c>
      <c r="H225" s="322"/>
    </row>
    <row r="226" spans="3:12" x14ac:dyDescent="0.25">
      <c r="C226" s="172" t="s">
        <v>1155</v>
      </c>
      <c r="D226" s="317">
        <f>+'ENERO-MARZO 2024'!E150</f>
        <v>30036720</v>
      </c>
      <c r="E226" s="317">
        <f>+L7+L13</f>
        <v>30045460</v>
      </c>
      <c r="F226" s="317">
        <f t="shared" ref="F226:F236" si="0">+E226-D226</f>
        <v>8740</v>
      </c>
      <c r="G226" s="320">
        <f t="shared" ref="G226:G236" si="1">(E226/D226)-1</f>
        <v>2.9097717726833672E-4</v>
      </c>
      <c r="H226" s="322"/>
      <c r="L226" s="50">
        <f>+L7+L13+L18+L31+L51+L60+L68+L88+L95+L101+L115+L121+L127+L193+L222+L147+L176</f>
        <v>129826076.11</v>
      </c>
    </row>
    <row r="227" spans="3:12" x14ac:dyDescent="0.25">
      <c r="C227" s="172" t="s">
        <v>1481</v>
      </c>
      <c r="D227" s="317">
        <f>+'ENERO-MARZO 2024'!E151</f>
        <v>2362959.4900000002</v>
      </c>
      <c r="E227" s="317">
        <f>+L31</f>
        <v>840336.3</v>
      </c>
      <c r="F227" s="317">
        <f t="shared" si="0"/>
        <v>-1522623.1900000002</v>
      </c>
      <c r="G227" s="320">
        <f t="shared" si="1"/>
        <v>-0.64437126258139954</v>
      </c>
      <c r="H227" s="322"/>
      <c r="L227" s="50">
        <f>+L226-E236</f>
        <v>0</v>
      </c>
    </row>
    <row r="228" spans="3:12" x14ac:dyDescent="0.25">
      <c r="C228" s="172" t="s">
        <v>2188</v>
      </c>
      <c r="D228" s="317">
        <f>+'ENERO-MARZO 2024'!E152</f>
        <v>1116972</v>
      </c>
      <c r="E228" s="317">
        <f>+L51</f>
        <v>759244</v>
      </c>
      <c r="F228" s="317">
        <f t="shared" si="0"/>
        <v>-357728</v>
      </c>
      <c r="G228" s="320">
        <f t="shared" si="1"/>
        <v>-0.32026586163305792</v>
      </c>
      <c r="H228" s="322"/>
    </row>
    <row r="229" spans="3:12" x14ac:dyDescent="0.25">
      <c r="C229" s="172" t="s">
        <v>1199</v>
      </c>
      <c r="D229" s="317">
        <f>+'ENERO-MARZO 2024'!E153</f>
        <v>21432997</v>
      </c>
      <c r="E229" s="317">
        <f>+L60+L68</f>
        <v>20438880</v>
      </c>
      <c r="F229" s="317">
        <f t="shared" si="0"/>
        <v>-994117</v>
      </c>
      <c r="G229" s="320">
        <f t="shared" si="1"/>
        <v>-4.6382547433753696E-2</v>
      </c>
      <c r="H229" s="322"/>
    </row>
    <row r="230" spans="3:12" x14ac:dyDescent="0.25">
      <c r="C230" s="172" t="s">
        <v>2073</v>
      </c>
      <c r="D230" s="317">
        <f>+'ENERO-MARZO 2024'!E154</f>
        <v>61965598</v>
      </c>
      <c r="E230" s="317">
        <f>+L88+L95</f>
        <v>40135700</v>
      </c>
      <c r="F230" s="317">
        <f t="shared" si="0"/>
        <v>-21829898</v>
      </c>
      <c r="G230" s="320">
        <f t="shared" si="1"/>
        <v>-0.35229060486110375</v>
      </c>
      <c r="H230" s="322"/>
    </row>
    <row r="231" spans="3:12" x14ac:dyDescent="0.25">
      <c r="C231" s="172" t="s">
        <v>2163</v>
      </c>
      <c r="D231" s="317">
        <f>+'ENERO-MARZO 2024'!E155</f>
        <v>3045145</v>
      </c>
      <c r="E231" s="317">
        <f>+L101</f>
        <v>0</v>
      </c>
      <c r="F231" s="317">
        <f t="shared" si="0"/>
        <v>-3045145</v>
      </c>
      <c r="G231" s="320">
        <f t="shared" si="1"/>
        <v>-1</v>
      </c>
      <c r="H231" s="322"/>
    </row>
    <row r="232" spans="3:12" x14ac:dyDescent="0.25">
      <c r="C232" s="172" t="s">
        <v>2074</v>
      </c>
      <c r="D232" s="317">
        <f>+'ENERO-MARZO 2024'!E156</f>
        <v>1106570.3199999998</v>
      </c>
      <c r="E232" s="317">
        <f>+L115+L121</f>
        <v>4209657.8099999996</v>
      </c>
      <c r="F232" s="317">
        <f t="shared" si="0"/>
        <v>3103087.4899999998</v>
      </c>
      <c r="G232" s="320">
        <v>0.73709999999999998</v>
      </c>
      <c r="H232" s="322"/>
    </row>
    <row r="233" spans="3:12" x14ac:dyDescent="0.25">
      <c r="C233" s="172" t="s">
        <v>2063</v>
      </c>
      <c r="D233" s="317">
        <f>+'ENERO-MARZO 2024'!E157</f>
        <v>202859</v>
      </c>
      <c r="E233" s="317">
        <f>+L127</f>
        <v>10013</v>
      </c>
      <c r="F233" s="317">
        <f t="shared" si="0"/>
        <v>-192846</v>
      </c>
      <c r="G233" s="320">
        <f t="shared" si="1"/>
        <v>-0.95064059272696799</v>
      </c>
      <c r="H233" s="322"/>
      <c r="L233"/>
    </row>
    <row r="234" spans="3:12" x14ac:dyDescent="0.25">
      <c r="C234" s="172" t="s">
        <v>2327</v>
      </c>
      <c r="D234" s="317">
        <f>+'ENERO-MARZO 2024'!E158</f>
        <v>930325</v>
      </c>
      <c r="E234" s="317">
        <f>+L193+L222</f>
        <v>12023947</v>
      </c>
      <c r="F234" s="317">
        <f t="shared" si="0"/>
        <v>11093622</v>
      </c>
      <c r="G234" s="320">
        <v>0.92259999999999998</v>
      </c>
      <c r="H234" s="322"/>
      <c r="L234"/>
    </row>
    <row r="235" spans="3:12" x14ac:dyDescent="0.25">
      <c r="C235" s="172" t="s">
        <v>119</v>
      </c>
      <c r="D235" s="317">
        <v>0</v>
      </c>
      <c r="E235" s="317">
        <f>+L147+L176</f>
        <v>12940178</v>
      </c>
      <c r="F235" s="317">
        <f t="shared" si="0"/>
        <v>12940178</v>
      </c>
      <c r="G235" s="320">
        <v>1</v>
      </c>
      <c r="H235" s="322"/>
      <c r="L235"/>
    </row>
    <row r="236" spans="3:12" x14ac:dyDescent="0.25">
      <c r="C236" s="316" t="s">
        <v>2193</v>
      </c>
      <c r="D236" s="262">
        <f>SUM(D225:D235)</f>
        <v>128205855.81</v>
      </c>
      <c r="E236" s="262">
        <f>SUM(E225:E235)</f>
        <v>129826076.11</v>
      </c>
      <c r="F236" s="262">
        <f t="shared" si="0"/>
        <v>1620220.299999997</v>
      </c>
      <c r="G236" s="321">
        <f t="shared" si="1"/>
        <v>1.2637646617336573E-2</v>
      </c>
      <c r="L236"/>
    </row>
  </sheetData>
  <mergeCells count="31">
    <mergeCell ref="C223:G223"/>
    <mergeCell ref="A102:A121"/>
    <mergeCell ref="B102:J102"/>
    <mergeCell ref="B115:K116"/>
    <mergeCell ref="L115:L116"/>
    <mergeCell ref="B121:K121"/>
    <mergeCell ref="A122:A127"/>
    <mergeCell ref="B122:J122"/>
    <mergeCell ref="B177:J177"/>
    <mergeCell ref="B193:J193"/>
    <mergeCell ref="B222:J222"/>
    <mergeCell ref="A70:A96"/>
    <mergeCell ref="B88:K89"/>
    <mergeCell ref="L88:L89"/>
    <mergeCell ref="L95:L96"/>
    <mergeCell ref="A97:A101"/>
    <mergeCell ref="B97:J97"/>
    <mergeCell ref="A51:A69"/>
    <mergeCell ref="B51:K52"/>
    <mergeCell ref="L51:L52"/>
    <mergeCell ref="B60:K61"/>
    <mergeCell ref="L60:L61"/>
    <mergeCell ref="B68:K69"/>
    <mergeCell ref="L68:L69"/>
    <mergeCell ref="A2:A13"/>
    <mergeCell ref="B7:J7"/>
    <mergeCell ref="A14:A18"/>
    <mergeCell ref="A21:A31"/>
    <mergeCell ref="A32:A50"/>
    <mergeCell ref="B37:K38"/>
    <mergeCell ref="B39:J3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3FD02-139A-4FBE-B509-1E0C726587E0}">
  <dimension ref="A1:N153"/>
  <sheetViews>
    <sheetView topLeftCell="A129" workbookViewId="0">
      <selection activeCell="G142" sqref="G142"/>
    </sheetView>
  </sheetViews>
  <sheetFormatPr baseColWidth="10" defaultRowHeight="15" x14ac:dyDescent="0.25"/>
  <cols>
    <col min="1" max="1" width="16" customWidth="1"/>
    <col min="2" max="2" width="37.140625" customWidth="1"/>
    <col min="3" max="3" width="39.85546875" customWidth="1"/>
    <col min="4" max="4" width="17.7109375" customWidth="1"/>
    <col min="5" max="5" width="22.5703125" customWidth="1"/>
    <col min="6" max="6" width="23.140625" customWidth="1"/>
    <col min="7" max="7" width="14.42578125" bestFit="1" customWidth="1"/>
    <col min="8" max="8" width="27.42578125" customWidth="1"/>
    <col min="9" max="9" width="13.85546875" customWidth="1"/>
    <col min="10" max="10" width="44" customWidth="1"/>
    <col min="11" max="11" width="22.85546875" customWidth="1"/>
    <col min="12" max="12" width="12" customWidth="1"/>
    <col min="13" max="13" width="16.140625" style="50" customWidth="1"/>
    <col min="14" max="14" width="0.140625" customWidth="1"/>
  </cols>
  <sheetData>
    <row r="1" spans="1:14" ht="24" thickBot="1" x14ac:dyDescent="0.4">
      <c r="A1" s="266"/>
      <c r="B1" s="267" t="s">
        <v>1158</v>
      </c>
      <c r="C1" s="35"/>
      <c r="D1" s="35"/>
      <c r="E1" s="35"/>
      <c r="F1" s="35"/>
      <c r="G1" s="35"/>
      <c r="H1" s="35"/>
      <c r="I1" s="35"/>
      <c r="J1" s="35"/>
      <c r="K1" s="35"/>
      <c r="L1" s="35"/>
      <c r="M1" s="52"/>
    </row>
    <row r="2" spans="1:14" ht="39" customHeight="1" x14ac:dyDescent="0.35">
      <c r="A2" s="644" t="s">
        <v>1934</v>
      </c>
      <c r="B2" s="40" t="s">
        <v>2329</v>
      </c>
      <c r="M2" s="60"/>
    </row>
    <row r="3" spans="1:14" ht="29.25" customHeight="1" x14ac:dyDescent="0.25">
      <c r="A3" s="645"/>
      <c r="B3" s="199" t="s">
        <v>758</v>
      </c>
      <c r="C3" s="199" t="s">
        <v>759</v>
      </c>
      <c r="D3" s="199" t="s">
        <v>760</v>
      </c>
      <c r="E3" s="199" t="s">
        <v>761</v>
      </c>
      <c r="F3" s="199"/>
      <c r="G3" s="199" t="s">
        <v>762</v>
      </c>
      <c r="H3" s="199" t="s">
        <v>763</v>
      </c>
      <c r="I3" s="199" t="s">
        <v>764</v>
      </c>
      <c r="J3" s="199" t="s">
        <v>46</v>
      </c>
      <c r="K3" s="199" t="s">
        <v>765</v>
      </c>
      <c r="L3" s="199" t="s">
        <v>762</v>
      </c>
      <c r="M3" s="199" t="s">
        <v>766</v>
      </c>
      <c r="N3" t="s">
        <v>767</v>
      </c>
    </row>
    <row r="4" spans="1:14" ht="56.25" customHeight="1" x14ac:dyDescent="0.25">
      <c r="A4" s="524"/>
      <c r="B4" s="158" t="s">
        <v>672</v>
      </c>
      <c r="C4" s="158"/>
      <c r="D4" s="159">
        <v>45478</v>
      </c>
      <c r="E4" s="158" t="s">
        <v>768</v>
      </c>
      <c r="F4" s="158"/>
      <c r="G4" s="160">
        <v>2024100937</v>
      </c>
      <c r="H4" s="158" t="s">
        <v>769</v>
      </c>
      <c r="I4" s="158">
        <v>891200200</v>
      </c>
      <c r="J4" s="158" t="s">
        <v>2330</v>
      </c>
      <c r="K4" s="158" t="s">
        <v>771</v>
      </c>
      <c r="L4" s="161">
        <v>2024000004</v>
      </c>
      <c r="M4" s="162">
        <v>5968010</v>
      </c>
      <c r="N4" s="325">
        <v>0</v>
      </c>
    </row>
    <row r="5" spans="1:14" ht="56.25" customHeight="1" x14ac:dyDescent="0.25">
      <c r="A5" s="524"/>
      <c r="B5" s="163" t="s">
        <v>672</v>
      </c>
      <c r="C5" s="163"/>
      <c r="D5" s="164">
        <v>45512</v>
      </c>
      <c r="E5" s="163" t="s">
        <v>768</v>
      </c>
      <c r="F5" s="163"/>
      <c r="G5" s="165">
        <v>2024101011</v>
      </c>
      <c r="H5" s="163" t="s">
        <v>769</v>
      </c>
      <c r="I5" s="163">
        <v>891200200</v>
      </c>
      <c r="J5" s="163" t="s">
        <v>2331</v>
      </c>
      <c r="K5" s="163" t="s">
        <v>771</v>
      </c>
      <c r="L5" s="166">
        <v>2024000004</v>
      </c>
      <c r="M5" s="167">
        <v>6263130</v>
      </c>
      <c r="N5" s="326">
        <v>0</v>
      </c>
    </row>
    <row r="6" spans="1:14" ht="29.25" customHeight="1" x14ac:dyDescent="0.25">
      <c r="A6" s="524"/>
      <c r="B6" s="158" t="s">
        <v>672</v>
      </c>
      <c r="C6" s="158"/>
      <c r="D6" s="159">
        <v>45541</v>
      </c>
      <c r="E6" s="158" t="s">
        <v>768</v>
      </c>
      <c r="F6" s="158"/>
      <c r="G6" s="160">
        <v>2024101084</v>
      </c>
      <c r="H6" s="158" t="s">
        <v>769</v>
      </c>
      <c r="I6" s="158">
        <v>891200200</v>
      </c>
      <c r="J6" s="158" t="s">
        <v>2332</v>
      </c>
      <c r="K6" s="158" t="s">
        <v>771</v>
      </c>
      <c r="L6" s="161">
        <v>2024000004</v>
      </c>
      <c r="M6" s="162">
        <v>5937530</v>
      </c>
      <c r="N6" s="325">
        <v>0</v>
      </c>
    </row>
    <row r="7" spans="1:14" ht="29.25" customHeight="1" x14ac:dyDescent="0.25">
      <c r="A7" s="524"/>
      <c r="B7" s="654" t="s">
        <v>1154</v>
      </c>
      <c r="C7" s="654"/>
      <c r="D7" s="654"/>
      <c r="E7" s="654"/>
      <c r="F7" s="654"/>
      <c r="G7" s="654"/>
      <c r="H7" s="654"/>
      <c r="I7" s="654"/>
      <c r="J7" s="654"/>
      <c r="K7" s="654"/>
      <c r="L7" s="654"/>
      <c r="M7" s="655">
        <f>SUM(M4:M6)</f>
        <v>18168670</v>
      </c>
      <c r="N7" s="656"/>
    </row>
    <row r="8" spans="1:14" ht="6" customHeight="1" x14ac:dyDescent="0.25">
      <c r="A8" s="524"/>
      <c r="B8" s="654"/>
      <c r="C8" s="654"/>
      <c r="D8" s="654"/>
      <c r="E8" s="654"/>
      <c r="F8" s="654"/>
      <c r="G8" s="654"/>
      <c r="H8" s="654"/>
      <c r="I8" s="654"/>
      <c r="J8" s="654"/>
      <c r="K8" s="654"/>
      <c r="L8" s="654"/>
      <c r="M8" s="656"/>
      <c r="N8" s="656"/>
    </row>
    <row r="9" spans="1:14" ht="38.25" customHeight="1" x14ac:dyDescent="0.25">
      <c r="A9" s="645"/>
      <c r="B9" s="199" t="s">
        <v>758</v>
      </c>
      <c r="C9" s="199" t="s">
        <v>759</v>
      </c>
      <c r="D9" s="199" t="s">
        <v>760</v>
      </c>
      <c r="E9" s="199" t="s">
        <v>761</v>
      </c>
      <c r="F9" s="199"/>
      <c r="G9" s="199" t="s">
        <v>762</v>
      </c>
      <c r="H9" s="199" t="s">
        <v>763</v>
      </c>
      <c r="I9" s="199" t="s">
        <v>764</v>
      </c>
      <c r="J9" s="199" t="s">
        <v>46</v>
      </c>
      <c r="K9" s="199" t="s">
        <v>765</v>
      </c>
      <c r="L9" s="199" t="s">
        <v>762</v>
      </c>
      <c r="M9" s="199" t="s">
        <v>766</v>
      </c>
      <c r="N9" s="199" t="s">
        <v>767</v>
      </c>
    </row>
    <row r="10" spans="1:14" ht="68.25" customHeight="1" x14ac:dyDescent="0.25">
      <c r="A10" s="524"/>
      <c r="B10" s="148" t="s">
        <v>673</v>
      </c>
      <c r="C10" s="148"/>
      <c r="D10" s="149">
        <v>45474</v>
      </c>
      <c r="E10" s="148" t="s">
        <v>768</v>
      </c>
      <c r="F10" s="148"/>
      <c r="G10" s="150">
        <v>2024590140</v>
      </c>
      <c r="H10" s="148" t="s">
        <v>769</v>
      </c>
      <c r="I10" s="148">
        <v>891200200</v>
      </c>
      <c r="J10" s="148" t="s">
        <v>2333</v>
      </c>
      <c r="K10" s="148" t="s">
        <v>771</v>
      </c>
      <c r="L10" s="151">
        <v>2024000004</v>
      </c>
      <c r="M10" s="152">
        <v>3220510</v>
      </c>
      <c r="N10" s="327">
        <v>0</v>
      </c>
    </row>
    <row r="11" spans="1:14" ht="111" customHeight="1" x14ac:dyDescent="0.25">
      <c r="A11" s="524"/>
      <c r="B11" s="153" t="s">
        <v>673</v>
      </c>
      <c r="C11" s="153"/>
      <c r="D11" s="154">
        <v>45506</v>
      </c>
      <c r="E11" s="153" t="s">
        <v>768</v>
      </c>
      <c r="F11" s="153"/>
      <c r="G11" s="155">
        <v>2024590162</v>
      </c>
      <c r="H11" s="153" t="s">
        <v>769</v>
      </c>
      <c r="I11" s="153">
        <v>891200200</v>
      </c>
      <c r="J11" s="153" t="s">
        <v>2334</v>
      </c>
      <c r="K11" s="153" t="s">
        <v>771</v>
      </c>
      <c r="L11" s="156">
        <v>2024000004</v>
      </c>
      <c r="M11" s="157">
        <v>3323100</v>
      </c>
      <c r="N11" s="328">
        <v>0</v>
      </c>
    </row>
    <row r="12" spans="1:14" ht="105.75" customHeight="1" x14ac:dyDescent="0.25">
      <c r="A12" s="524"/>
      <c r="B12" s="148" t="s">
        <v>673</v>
      </c>
      <c r="C12" s="148"/>
      <c r="D12" s="149">
        <v>45536</v>
      </c>
      <c r="E12" s="148" t="s">
        <v>768</v>
      </c>
      <c r="F12" s="148"/>
      <c r="G12" s="150">
        <v>2024590183</v>
      </c>
      <c r="H12" s="148" t="s">
        <v>769</v>
      </c>
      <c r="I12" s="148">
        <v>891200200</v>
      </c>
      <c r="J12" s="148" t="s">
        <v>2335</v>
      </c>
      <c r="K12" s="148" t="s">
        <v>771</v>
      </c>
      <c r="L12" s="151">
        <v>2024000004</v>
      </c>
      <c r="M12" s="152">
        <v>2815530</v>
      </c>
      <c r="N12" s="327">
        <v>0</v>
      </c>
    </row>
    <row r="13" spans="1:14" ht="45" customHeight="1" thickBot="1" x14ac:dyDescent="0.3">
      <c r="A13" s="329"/>
      <c r="B13" s="148"/>
      <c r="C13" s="148"/>
      <c r="D13" s="149"/>
      <c r="E13" s="148"/>
      <c r="F13" s="148"/>
      <c r="G13" s="150"/>
      <c r="H13" s="148"/>
      <c r="I13" s="148"/>
      <c r="J13" s="148"/>
      <c r="K13" s="211" t="s">
        <v>1154</v>
      </c>
      <c r="L13" s="151"/>
      <c r="M13" s="314">
        <f>SUM(M10:M12)</f>
        <v>9359140</v>
      </c>
      <c r="N13" s="327"/>
    </row>
    <row r="14" spans="1:14" ht="28.5" hidden="1" customHeight="1" x14ac:dyDescent="0.25">
      <c r="A14" s="312"/>
      <c r="B14" s="330"/>
      <c r="C14" s="330"/>
      <c r="D14" s="331"/>
      <c r="E14" s="330"/>
      <c r="F14" s="330"/>
      <c r="G14" s="332"/>
      <c r="H14" s="330"/>
      <c r="I14" s="330"/>
      <c r="J14" s="330"/>
      <c r="K14" s="330"/>
      <c r="L14" s="203"/>
      <c r="M14" s="263"/>
      <c r="N14" s="333"/>
    </row>
    <row r="15" spans="1:14" ht="29.25" hidden="1" customHeight="1" x14ac:dyDescent="0.25">
      <c r="A15" s="312"/>
      <c r="B15" s="200"/>
      <c r="C15" s="200"/>
      <c r="D15" s="201"/>
      <c r="E15" s="200"/>
      <c r="F15" s="200"/>
      <c r="G15" s="202"/>
      <c r="H15" s="200"/>
      <c r="I15" s="200"/>
      <c r="J15" s="200"/>
      <c r="K15" s="200"/>
      <c r="L15" s="203"/>
      <c r="M15" s="263"/>
      <c r="N15" s="333"/>
    </row>
    <row r="16" spans="1:14" ht="35.25" customHeight="1" x14ac:dyDescent="0.25">
      <c r="A16" s="523" t="s">
        <v>1769</v>
      </c>
      <c r="B16" s="174" t="s">
        <v>758</v>
      </c>
      <c r="C16" s="174" t="s">
        <v>759</v>
      </c>
      <c r="D16" s="174" t="s">
        <v>760</v>
      </c>
      <c r="E16" s="174" t="s">
        <v>761</v>
      </c>
      <c r="F16" s="174"/>
      <c r="G16" s="174" t="s">
        <v>762</v>
      </c>
      <c r="H16" s="174" t="s">
        <v>763</v>
      </c>
      <c r="I16" s="174" t="s">
        <v>764</v>
      </c>
      <c r="J16" s="174" t="s">
        <v>46</v>
      </c>
      <c r="K16" s="174" t="s">
        <v>765</v>
      </c>
      <c r="L16" s="174" t="s">
        <v>762</v>
      </c>
      <c r="M16" s="174" t="s">
        <v>766</v>
      </c>
      <c r="N16" s="174" t="s">
        <v>767</v>
      </c>
    </row>
    <row r="17" spans="1:14" ht="74.25" customHeight="1" x14ac:dyDescent="0.25">
      <c r="A17" s="524"/>
      <c r="B17" s="158" t="s">
        <v>670</v>
      </c>
      <c r="C17" s="158"/>
      <c r="D17" s="159">
        <v>45482</v>
      </c>
      <c r="E17" s="158" t="s">
        <v>768</v>
      </c>
      <c r="F17" s="158"/>
      <c r="G17" s="160">
        <v>2024100942</v>
      </c>
      <c r="H17" s="158" t="s">
        <v>804</v>
      </c>
      <c r="I17" s="158">
        <v>891200686</v>
      </c>
      <c r="J17" s="148" t="s">
        <v>2336</v>
      </c>
      <c r="K17" s="158" t="s">
        <v>771</v>
      </c>
      <c r="L17" s="161">
        <v>2024000003</v>
      </c>
      <c r="M17" s="162">
        <v>3021950</v>
      </c>
      <c r="N17" s="325">
        <v>0</v>
      </c>
    </row>
    <row r="18" spans="1:14" ht="95.25" customHeight="1" x14ac:dyDescent="0.25">
      <c r="A18" s="524"/>
      <c r="B18" s="163" t="s">
        <v>670</v>
      </c>
      <c r="C18" s="163"/>
      <c r="D18" s="164">
        <v>45512</v>
      </c>
      <c r="E18" s="163" t="s">
        <v>768</v>
      </c>
      <c r="F18" s="163"/>
      <c r="G18" s="165">
        <v>2024101012</v>
      </c>
      <c r="H18" s="163" t="s">
        <v>804</v>
      </c>
      <c r="I18" s="163">
        <v>891200686</v>
      </c>
      <c r="J18" s="153" t="s">
        <v>2337</v>
      </c>
      <c r="K18" s="163" t="s">
        <v>771</v>
      </c>
      <c r="L18" s="166">
        <v>2024000003</v>
      </c>
      <c r="M18" s="167">
        <v>3836370</v>
      </c>
      <c r="N18" s="326">
        <v>0</v>
      </c>
    </row>
    <row r="19" spans="1:14" ht="108" customHeight="1" x14ac:dyDescent="0.25">
      <c r="A19" s="524"/>
      <c r="B19" s="158" t="s">
        <v>670</v>
      </c>
      <c r="C19" s="158"/>
      <c r="D19" s="159">
        <v>45544</v>
      </c>
      <c r="E19" s="158" t="s">
        <v>768</v>
      </c>
      <c r="F19" s="158"/>
      <c r="G19" s="160">
        <v>2024101087</v>
      </c>
      <c r="H19" s="158" t="s">
        <v>804</v>
      </c>
      <c r="I19" s="158">
        <v>891200686</v>
      </c>
      <c r="J19" s="148" t="s">
        <v>2338</v>
      </c>
      <c r="K19" s="158" t="s">
        <v>771</v>
      </c>
      <c r="L19" s="161">
        <v>2024000003</v>
      </c>
      <c r="M19" s="162">
        <v>2749620</v>
      </c>
      <c r="N19" s="325">
        <v>0</v>
      </c>
    </row>
    <row r="20" spans="1:14" ht="25.5" customHeight="1" x14ac:dyDescent="0.25">
      <c r="A20" s="524"/>
      <c r="B20" s="517"/>
      <c r="C20" s="517"/>
      <c r="D20" s="517"/>
      <c r="E20" s="517"/>
      <c r="F20" s="517"/>
      <c r="G20" s="517"/>
      <c r="H20" s="517"/>
      <c r="I20" s="517"/>
      <c r="J20" s="517"/>
      <c r="K20" s="517"/>
      <c r="L20" s="517"/>
      <c r="M20" s="668">
        <f>SUM(M17:M19)</f>
        <v>9607940</v>
      </c>
      <c r="N20" s="669"/>
    </row>
    <row r="21" spans="1:14" ht="14.25" customHeight="1" x14ac:dyDescent="0.25">
      <c r="A21" s="524"/>
      <c r="B21" s="517"/>
      <c r="C21" s="517"/>
      <c r="D21" s="517"/>
      <c r="E21" s="517"/>
      <c r="F21" s="517"/>
      <c r="G21" s="517"/>
      <c r="H21" s="517"/>
      <c r="I21" s="517"/>
      <c r="J21" s="517"/>
      <c r="K21" s="517"/>
      <c r="L21" s="517"/>
      <c r="M21" s="669"/>
      <c r="N21" s="669"/>
    </row>
    <row r="22" spans="1:14" ht="15" hidden="1" customHeight="1" x14ac:dyDescent="0.25">
      <c r="A22" s="524"/>
      <c r="B22" s="515"/>
      <c r="C22" s="515"/>
      <c r="D22" s="515"/>
      <c r="E22" s="515"/>
      <c r="F22" s="515"/>
      <c r="G22" s="515"/>
      <c r="H22" s="515"/>
      <c r="I22" s="515"/>
      <c r="J22" s="515"/>
      <c r="K22" s="515"/>
      <c r="L22" s="168" t="s">
        <v>779</v>
      </c>
      <c r="M22" s="179">
        <v>9607940</v>
      </c>
      <c r="N22" s="168">
        <v>0</v>
      </c>
    </row>
    <row r="23" spans="1:14" hidden="1" x14ac:dyDescent="0.25">
      <c r="A23" s="645"/>
      <c r="B23" s="323"/>
      <c r="C23" s="323"/>
      <c r="D23" s="323"/>
      <c r="E23" s="323"/>
      <c r="F23" s="323"/>
      <c r="G23" s="323"/>
      <c r="H23" s="323"/>
      <c r="I23" s="323"/>
      <c r="J23" s="323"/>
      <c r="K23" s="323"/>
      <c r="L23" s="33"/>
      <c r="M23" s="232"/>
      <c r="N23" s="146"/>
    </row>
    <row r="24" spans="1:14" ht="15.75" hidden="1" customHeight="1" thickBot="1" x14ac:dyDescent="0.3">
      <c r="A24" s="645"/>
      <c r="B24" s="323"/>
      <c r="C24" s="323"/>
      <c r="D24" s="323"/>
      <c r="E24" s="323"/>
      <c r="F24" s="323"/>
      <c r="G24" s="323"/>
      <c r="H24" s="323"/>
      <c r="I24" s="323"/>
      <c r="J24" s="323"/>
      <c r="K24" s="323"/>
      <c r="L24" s="33"/>
      <c r="M24" s="232"/>
      <c r="N24">
        <v>0</v>
      </c>
    </row>
    <row r="25" spans="1:14" ht="15.75" hidden="1" customHeight="1" thickBot="1" x14ac:dyDescent="0.3">
      <c r="A25" s="645"/>
      <c r="B25" s="323"/>
      <c r="C25" s="323"/>
      <c r="D25" s="323"/>
      <c r="E25" s="323"/>
      <c r="F25" s="323"/>
      <c r="G25" s="323"/>
      <c r="H25" s="323"/>
      <c r="I25" s="323"/>
      <c r="J25" s="323"/>
      <c r="K25" s="323"/>
      <c r="L25" s="33"/>
      <c r="M25" s="232"/>
      <c r="N25">
        <v>0</v>
      </c>
    </row>
    <row r="26" spans="1:14" x14ac:dyDescent="0.25">
      <c r="A26" s="651" t="s">
        <v>2372</v>
      </c>
      <c r="B26" s="25"/>
      <c r="C26" s="25"/>
      <c r="D26" s="26"/>
      <c r="E26" s="25"/>
      <c r="F26" s="25"/>
      <c r="G26" s="37"/>
      <c r="H26" s="25"/>
      <c r="I26" s="25"/>
      <c r="J26" s="25"/>
      <c r="K26" s="25"/>
      <c r="L26" s="306"/>
      <c r="M26" s="104"/>
      <c r="N26">
        <v>0</v>
      </c>
    </row>
    <row r="27" spans="1:14" x14ac:dyDescent="0.25">
      <c r="A27" s="651"/>
      <c r="B27" s="36" t="s">
        <v>758</v>
      </c>
      <c r="C27" s="36" t="s">
        <v>759</v>
      </c>
      <c r="D27" s="36" t="s">
        <v>760</v>
      </c>
      <c r="E27" s="36" t="s">
        <v>761</v>
      </c>
      <c r="F27" s="36"/>
      <c r="G27" s="36" t="s">
        <v>762</v>
      </c>
      <c r="H27" s="36" t="s">
        <v>763</v>
      </c>
      <c r="I27" s="36" t="s">
        <v>764</v>
      </c>
      <c r="J27" s="36" t="s">
        <v>46</v>
      </c>
      <c r="K27" s="36" t="s">
        <v>765</v>
      </c>
      <c r="L27" s="36" t="s">
        <v>762</v>
      </c>
      <c r="M27" s="36" t="s">
        <v>766</v>
      </c>
      <c r="N27" s="36" t="s">
        <v>767</v>
      </c>
    </row>
    <row r="28" spans="1:14" ht="20.25" customHeight="1" x14ac:dyDescent="0.25">
      <c r="A28" s="650"/>
      <c r="B28" s="158" t="s">
        <v>740</v>
      </c>
      <c r="C28" s="158"/>
      <c r="D28" s="159">
        <v>45475</v>
      </c>
      <c r="E28" s="158" t="s">
        <v>768</v>
      </c>
      <c r="F28" s="158"/>
      <c r="G28" s="160">
        <v>2024100933</v>
      </c>
      <c r="H28" s="148" t="s">
        <v>1180</v>
      </c>
      <c r="I28" s="158">
        <v>800153993</v>
      </c>
      <c r="J28" s="158" t="s">
        <v>2339</v>
      </c>
      <c r="K28" s="158" t="s">
        <v>771</v>
      </c>
      <c r="L28" s="161">
        <v>2024000009</v>
      </c>
      <c r="M28" s="162">
        <v>108766</v>
      </c>
      <c r="N28" s="325">
        <v>0</v>
      </c>
    </row>
    <row r="29" spans="1:14" ht="29.25" customHeight="1" x14ac:dyDescent="0.25">
      <c r="A29" s="650"/>
      <c r="B29" s="163" t="s">
        <v>740</v>
      </c>
      <c r="C29" s="163"/>
      <c r="D29" s="164">
        <v>45482</v>
      </c>
      <c r="E29" s="163" t="s">
        <v>768</v>
      </c>
      <c r="F29" s="163"/>
      <c r="G29" s="165">
        <v>2024100947</v>
      </c>
      <c r="H29" s="153" t="s">
        <v>893</v>
      </c>
      <c r="I29" s="163">
        <v>901028579</v>
      </c>
      <c r="J29" s="163" t="s">
        <v>2340</v>
      </c>
      <c r="K29" s="163" t="s">
        <v>771</v>
      </c>
      <c r="L29" s="166">
        <v>2024000007</v>
      </c>
      <c r="M29" s="167">
        <v>840336.5</v>
      </c>
      <c r="N29" s="326">
        <v>0</v>
      </c>
    </row>
    <row r="30" spans="1:14" ht="37.5" customHeight="1" x14ac:dyDescent="0.25">
      <c r="A30" s="650"/>
      <c r="B30" s="158" t="s">
        <v>740</v>
      </c>
      <c r="C30" s="158"/>
      <c r="D30" s="159">
        <v>45486</v>
      </c>
      <c r="E30" s="158" t="s">
        <v>768</v>
      </c>
      <c r="F30" s="158"/>
      <c r="G30" s="160">
        <v>2024100952</v>
      </c>
      <c r="H30" s="148" t="s">
        <v>845</v>
      </c>
      <c r="I30" s="158">
        <v>830122566</v>
      </c>
      <c r="J30" s="158" t="s">
        <v>2341</v>
      </c>
      <c r="K30" s="158" t="s">
        <v>771</v>
      </c>
      <c r="L30" s="161">
        <v>2024000008</v>
      </c>
      <c r="M30" s="162">
        <v>24787</v>
      </c>
      <c r="N30" s="325">
        <v>0</v>
      </c>
    </row>
    <row r="31" spans="1:14" ht="27.75" customHeight="1" x14ac:dyDescent="0.25">
      <c r="A31" s="650"/>
      <c r="B31" s="163" t="s">
        <v>740</v>
      </c>
      <c r="C31" s="163"/>
      <c r="D31" s="164">
        <v>45490</v>
      </c>
      <c r="E31" s="163" t="s">
        <v>768</v>
      </c>
      <c r="F31" s="163"/>
      <c r="G31" s="165">
        <v>2024100953</v>
      </c>
      <c r="H31" s="153" t="s">
        <v>893</v>
      </c>
      <c r="I31" s="163">
        <v>901028579</v>
      </c>
      <c r="J31" s="163" t="s">
        <v>2342</v>
      </c>
      <c r="K31" s="163" t="s">
        <v>771</v>
      </c>
      <c r="L31" s="166">
        <v>2024000007</v>
      </c>
      <c r="M31" s="167">
        <v>84034</v>
      </c>
      <c r="N31" s="326">
        <v>0</v>
      </c>
    </row>
    <row r="32" spans="1:14" ht="27" customHeight="1" x14ac:dyDescent="0.25">
      <c r="A32" s="650"/>
      <c r="B32" s="158" t="s">
        <v>740</v>
      </c>
      <c r="C32" s="158"/>
      <c r="D32" s="159">
        <v>45490</v>
      </c>
      <c r="E32" s="158" t="s">
        <v>768</v>
      </c>
      <c r="F32" s="158"/>
      <c r="G32" s="160">
        <v>2024100954</v>
      </c>
      <c r="H32" s="148" t="s">
        <v>893</v>
      </c>
      <c r="I32" s="158">
        <v>901028579</v>
      </c>
      <c r="J32" s="158" t="s">
        <v>2343</v>
      </c>
      <c r="K32" s="158" t="s">
        <v>771</v>
      </c>
      <c r="L32" s="161">
        <v>2024000007</v>
      </c>
      <c r="M32" s="162">
        <v>840336.3</v>
      </c>
      <c r="N32" s="325">
        <v>0</v>
      </c>
    </row>
    <row r="33" spans="1:14" ht="26.25" customHeight="1" x14ac:dyDescent="0.25">
      <c r="A33" s="650"/>
      <c r="B33" s="163" t="s">
        <v>740</v>
      </c>
      <c r="C33" s="163"/>
      <c r="D33" s="164">
        <v>45490</v>
      </c>
      <c r="E33" s="163" t="s">
        <v>768</v>
      </c>
      <c r="F33" s="163"/>
      <c r="G33" s="165">
        <v>2024100955</v>
      </c>
      <c r="H33" s="153" t="s">
        <v>893</v>
      </c>
      <c r="I33" s="163">
        <v>901028579</v>
      </c>
      <c r="J33" s="163" t="s">
        <v>2344</v>
      </c>
      <c r="K33" s="163" t="s">
        <v>771</v>
      </c>
      <c r="L33" s="166">
        <v>2024000007</v>
      </c>
      <c r="M33" s="167">
        <v>900000</v>
      </c>
      <c r="N33" s="326">
        <v>0</v>
      </c>
    </row>
    <row r="34" spans="1:14" ht="25.5" customHeight="1" x14ac:dyDescent="0.25">
      <c r="A34" s="650"/>
      <c r="B34" s="158" t="s">
        <v>740</v>
      </c>
      <c r="C34" s="158"/>
      <c r="D34" s="159">
        <v>45504</v>
      </c>
      <c r="E34" s="158" t="s">
        <v>768</v>
      </c>
      <c r="F34" s="158"/>
      <c r="G34" s="160">
        <v>2024100990</v>
      </c>
      <c r="H34" s="148" t="s">
        <v>845</v>
      </c>
      <c r="I34" s="158">
        <v>830122566</v>
      </c>
      <c r="J34" s="158" t="s">
        <v>2345</v>
      </c>
      <c r="K34" s="158" t="s">
        <v>771</v>
      </c>
      <c r="L34" s="161">
        <v>2024000008</v>
      </c>
      <c r="M34" s="162">
        <v>80567</v>
      </c>
      <c r="N34" s="325">
        <v>0</v>
      </c>
    </row>
    <row r="35" spans="1:14" ht="27.75" customHeight="1" x14ac:dyDescent="0.25">
      <c r="A35" s="650"/>
      <c r="B35" s="163" t="s">
        <v>740</v>
      </c>
      <c r="C35" s="163"/>
      <c r="D35" s="164">
        <v>45506</v>
      </c>
      <c r="E35" s="163" t="s">
        <v>768</v>
      </c>
      <c r="F35" s="163"/>
      <c r="G35" s="165">
        <v>2024101001</v>
      </c>
      <c r="H35" s="153" t="s">
        <v>1180</v>
      </c>
      <c r="I35" s="163">
        <v>800153993</v>
      </c>
      <c r="J35" s="163" t="s">
        <v>2346</v>
      </c>
      <c r="K35" s="163" t="s">
        <v>771</v>
      </c>
      <c r="L35" s="166">
        <v>2024000009</v>
      </c>
      <c r="M35" s="167">
        <v>109166</v>
      </c>
      <c r="N35" s="326">
        <v>0</v>
      </c>
    </row>
    <row r="36" spans="1:14" ht="45" x14ac:dyDescent="0.25">
      <c r="A36" s="650"/>
      <c r="B36" s="158" t="s">
        <v>740</v>
      </c>
      <c r="C36" s="158"/>
      <c r="D36" s="159">
        <v>45518</v>
      </c>
      <c r="E36" s="158" t="s">
        <v>768</v>
      </c>
      <c r="F36" s="158"/>
      <c r="G36" s="160">
        <v>2024101030</v>
      </c>
      <c r="H36" s="148" t="s">
        <v>845</v>
      </c>
      <c r="I36" s="158">
        <v>830122566</v>
      </c>
      <c r="J36" s="158" t="s">
        <v>2347</v>
      </c>
      <c r="K36" s="158" t="s">
        <v>771</v>
      </c>
      <c r="L36" s="161">
        <v>2024000008</v>
      </c>
      <c r="M36" s="162">
        <v>24798</v>
      </c>
      <c r="N36" s="325">
        <v>0</v>
      </c>
    </row>
    <row r="37" spans="1:14" ht="39.75" customHeight="1" x14ac:dyDescent="0.25">
      <c r="A37" s="650"/>
      <c r="B37" s="163" t="s">
        <v>740</v>
      </c>
      <c r="C37" s="163"/>
      <c r="D37" s="164">
        <v>45527</v>
      </c>
      <c r="E37" s="163" t="s">
        <v>768</v>
      </c>
      <c r="F37" s="163"/>
      <c r="G37" s="165">
        <v>2024101032</v>
      </c>
      <c r="H37" s="153" t="s">
        <v>893</v>
      </c>
      <c r="I37" s="163">
        <v>901028579</v>
      </c>
      <c r="J37" s="163" t="s">
        <v>2348</v>
      </c>
      <c r="K37" s="163" t="s">
        <v>771</v>
      </c>
      <c r="L37" s="166">
        <v>2024000007</v>
      </c>
      <c r="M37" s="167">
        <v>840336.3</v>
      </c>
      <c r="N37" s="326">
        <v>0</v>
      </c>
    </row>
    <row r="38" spans="1:14" ht="33" customHeight="1" x14ac:dyDescent="0.25">
      <c r="A38" s="650"/>
      <c r="B38" s="158" t="s">
        <v>740</v>
      </c>
      <c r="C38" s="158"/>
      <c r="D38" s="159">
        <v>45536</v>
      </c>
      <c r="E38" s="158" t="s">
        <v>768</v>
      </c>
      <c r="F38" s="158"/>
      <c r="G38" s="160">
        <v>2024101078</v>
      </c>
      <c r="H38" s="148" t="s">
        <v>1180</v>
      </c>
      <c r="I38" s="158">
        <v>800153993</v>
      </c>
      <c r="J38" s="158" t="s">
        <v>2349</v>
      </c>
      <c r="K38" s="158" t="s">
        <v>771</v>
      </c>
      <c r="L38" s="161">
        <v>2024000009</v>
      </c>
      <c r="M38" s="162">
        <v>109266</v>
      </c>
      <c r="N38" s="325">
        <v>0</v>
      </c>
    </row>
    <row r="39" spans="1:14" ht="35.25" customHeight="1" x14ac:dyDescent="0.25">
      <c r="A39" s="650"/>
      <c r="B39" s="163" t="s">
        <v>740</v>
      </c>
      <c r="C39" s="163"/>
      <c r="D39" s="164">
        <v>45540</v>
      </c>
      <c r="E39" s="163" t="s">
        <v>768</v>
      </c>
      <c r="F39" s="163"/>
      <c r="G39" s="165">
        <v>2024101081</v>
      </c>
      <c r="H39" s="153" t="s">
        <v>845</v>
      </c>
      <c r="I39" s="163">
        <v>830122566</v>
      </c>
      <c r="J39" s="163" t="s">
        <v>2350</v>
      </c>
      <c r="K39" s="163" t="s">
        <v>771</v>
      </c>
      <c r="L39" s="166">
        <v>2024000008</v>
      </c>
      <c r="M39" s="167">
        <v>80368</v>
      </c>
      <c r="N39" s="326">
        <v>0</v>
      </c>
    </row>
    <row r="40" spans="1:14" ht="24" customHeight="1" x14ac:dyDescent="0.25">
      <c r="A40" s="650"/>
      <c r="B40" s="158" t="s">
        <v>740</v>
      </c>
      <c r="C40" s="158"/>
      <c r="D40" s="159">
        <v>45555</v>
      </c>
      <c r="E40" s="158" t="s">
        <v>768</v>
      </c>
      <c r="F40" s="158"/>
      <c r="G40" s="160">
        <v>2024101112</v>
      </c>
      <c r="H40" s="148" t="s">
        <v>845</v>
      </c>
      <c r="I40" s="158">
        <v>830122566</v>
      </c>
      <c r="J40" s="158" t="s">
        <v>2351</v>
      </c>
      <c r="K40" s="158" t="s">
        <v>771</v>
      </c>
      <c r="L40" s="161">
        <v>2024000008</v>
      </c>
      <c r="M40" s="162">
        <v>24786.74</v>
      </c>
      <c r="N40" s="325">
        <v>0</v>
      </c>
    </row>
    <row r="41" spans="1:14" ht="45" x14ac:dyDescent="0.25">
      <c r="A41" s="650"/>
      <c r="B41" s="163" t="s">
        <v>740</v>
      </c>
      <c r="C41" s="163"/>
      <c r="D41" s="164">
        <v>45562</v>
      </c>
      <c r="E41" s="163" t="s">
        <v>768</v>
      </c>
      <c r="F41" s="163"/>
      <c r="G41" s="165">
        <v>2024101128</v>
      </c>
      <c r="H41" s="153" t="s">
        <v>845</v>
      </c>
      <c r="I41" s="163">
        <v>830122566</v>
      </c>
      <c r="J41" s="163" t="s">
        <v>2352</v>
      </c>
      <c r="K41" s="163" t="s">
        <v>771</v>
      </c>
      <c r="L41" s="166">
        <v>2024000008</v>
      </c>
      <c r="M41" s="167">
        <v>81288</v>
      </c>
      <c r="N41" s="326">
        <v>0</v>
      </c>
    </row>
    <row r="42" spans="1:14" ht="84.75" customHeight="1" thickBot="1" x14ac:dyDescent="0.3">
      <c r="A42" s="661"/>
      <c r="B42" s="158" t="s">
        <v>740</v>
      </c>
      <c r="C42" s="158"/>
      <c r="D42" s="159">
        <v>45565</v>
      </c>
      <c r="E42" s="158" t="s">
        <v>768</v>
      </c>
      <c r="F42" s="158"/>
      <c r="G42" s="160">
        <v>2024101163</v>
      </c>
      <c r="H42" s="148" t="s">
        <v>893</v>
      </c>
      <c r="I42" s="158">
        <v>901028579</v>
      </c>
      <c r="J42" s="158" t="s">
        <v>2353</v>
      </c>
      <c r="K42" s="158" t="s">
        <v>771</v>
      </c>
      <c r="L42" s="161">
        <v>2024000007</v>
      </c>
      <c r="M42" s="162">
        <v>840336.1</v>
      </c>
      <c r="N42" s="325">
        <v>0</v>
      </c>
    </row>
    <row r="43" spans="1:14" ht="84.75" customHeight="1" x14ac:dyDescent="0.25">
      <c r="A43" s="335"/>
      <c r="B43" s="25"/>
      <c r="C43" s="25"/>
      <c r="D43" s="26"/>
      <c r="E43" s="25"/>
      <c r="F43" s="25"/>
      <c r="G43" s="37"/>
      <c r="H43" s="200"/>
      <c r="I43" s="25"/>
      <c r="J43" s="25"/>
      <c r="K43" s="25"/>
      <c r="L43" s="28"/>
      <c r="M43" s="193">
        <f>SUM(M28:M42)</f>
        <v>4989171.9399999995</v>
      </c>
      <c r="N43" s="29"/>
    </row>
    <row r="44" spans="1:14" x14ac:dyDescent="0.25">
      <c r="A44" s="645" t="s">
        <v>1957</v>
      </c>
      <c r="B44" s="36" t="s">
        <v>758</v>
      </c>
      <c r="C44" s="36" t="s">
        <v>759</v>
      </c>
      <c r="D44" s="36" t="s">
        <v>760</v>
      </c>
      <c r="E44" s="36" t="s">
        <v>761</v>
      </c>
      <c r="F44" s="36"/>
      <c r="G44" s="36" t="s">
        <v>762</v>
      </c>
      <c r="H44" s="36" t="s">
        <v>763</v>
      </c>
      <c r="I44" s="36" t="s">
        <v>764</v>
      </c>
      <c r="J44" s="36" t="s">
        <v>46</v>
      </c>
      <c r="K44" s="36" t="s">
        <v>765</v>
      </c>
      <c r="L44" s="36" t="s">
        <v>762</v>
      </c>
      <c r="M44" s="36" t="s">
        <v>766</v>
      </c>
      <c r="N44" s="36" t="s">
        <v>767</v>
      </c>
    </row>
    <row r="45" spans="1:14" x14ac:dyDescent="0.25">
      <c r="A45" s="524"/>
      <c r="B45" s="158" t="s">
        <v>739</v>
      </c>
      <c r="C45" s="158"/>
      <c r="D45" s="159">
        <v>45474</v>
      </c>
      <c r="E45" s="158" t="s">
        <v>768</v>
      </c>
      <c r="F45" s="158"/>
      <c r="G45" s="160">
        <v>2024590134</v>
      </c>
      <c r="H45" s="158" t="s">
        <v>1180</v>
      </c>
      <c r="I45" s="158">
        <v>800153993</v>
      </c>
      <c r="J45" s="158" t="s">
        <v>2354</v>
      </c>
      <c r="K45" s="158" t="s">
        <v>771</v>
      </c>
      <c r="L45" s="161">
        <v>2024000005</v>
      </c>
      <c r="M45" s="162">
        <v>73004</v>
      </c>
      <c r="N45" s="325">
        <v>0</v>
      </c>
    </row>
    <row r="46" spans="1:14" x14ac:dyDescent="0.25">
      <c r="A46" s="524"/>
      <c r="B46" s="163" t="s">
        <v>739</v>
      </c>
      <c r="C46" s="163"/>
      <c r="D46" s="164">
        <v>45474</v>
      </c>
      <c r="E46" s="163" t="s">
        <v>768</v>
      </c>
      <c r="F46" s="163"/>
      <c r="G46" s="165">
        <v>2024590135</v>
      </c>
      <c r="H46" s="163" t="s">
        <v>1180</v>
      </c>
      <c r="I46" s="163">
        <v>800153993</v>
      </c>
      <c r="J46" s="163" t="s">
        <v>2355</v>
      </c>
      <c r="K46" s="163" t="s">
        <v>771</v>
      </c>
      <c r="L46" s="166">
        <v>2024000005</v>
      </c>
      <c r="M46" s="167">
        <v>73004</v>
      </c>
      <c r="N46" s="326">
        <v>0</v>
      </c>
    </row>
    <row r="47" spans="1:14" x14ac:dyDescent="0.25">
      <c r="A47" s="524"/>
      <c r="B47" s="158" t="s">
        <v>739</v>
      </c>
      <c r="C47" s="158"/>
      <c r="D47" s="159">
        <v>45474</v>
      </c>
      <c r="E47" s="158" t="s">
        <v>768</v>
      </c>
      <c r="F47" s="158"/>
      <c r="G47" s="160">
        <v>2024590136</v>
      </c>
      <c r="H47" s="158" t="s">
        <v>1180</v>
      </c>
      <c r="I47" s="158">
        <v>800153993</v>
      </c>
      <c r="J47" s="158" t="s">
        <v>2356</v>
      </c>
      <c r="K47" s="158" t="s">
        <v>771</v>
      </c>
      <c r="L47" s="161">
        <v>2024000005</v>
      </c>
      <c r="M47" s="162">
        <v>73004</v>
      </c>
      <c r="N47" s="325">
        <v>0</v>
      </c>
    </row>
    <row r="48" spans="1:14" x14ac:dyDescent="0.25">
      <c r="A48" s="524"/>
      <c r="B48" s="163" t="s">
        <v>739</v>
      </c>
      <c r="C48" s="163"/>
      <c r="D48" s="164">
        <v>45474</v>
      </c>
      <c r="E48" s="163" t="s">
        <v>768</v>
      </c>
      <c r="F48" s="163"/>
      <c r="G48" s="165">
        <v>2024590137</v>
      </c>
      <c r="H48" s="163" t="s">
        <v>1180</v>
      </c>
      <c r="I48" s="163">
        <v>800153993</v>
      </c>
      <c r="J48" s="163" t="s">
        <v>2357</v>
      </c>
      <c r="K48" s="163" t="s">
        <v>771</v>
      </c>
      <c r="L48" s="166">
        <v>2024000005</v>
      </c>
      <c r="M48" s="167">
        <v>73004</v>
      </c>
      <c r="N48" s="326">
        <v>0</v>
      </c>
    </row>
    <row r="49" spans="1:14" x14ac:dyDescent="0.25">
      <c r="A49" s="524"/>
      <c r="B49" s="158" t="s">
        <v>739</v>
      </c>
      <c r="C49" s="158"/>
      <c r="D49" s="159">
        <v>45474</v>
      </c>
      <c r="E49" s="158" t="s">
        <v>768</v>
      </c>
      <c r="F49" s="158"/>
      <c r="G49" s="160">
        <v>2024590138</v>
      </c>
      <c r="H49" s="158" t="s">
        <v>1180</v>
      </c>
      <c r="I49" s="158">
        <v>800153993</v>
      </c>
      <c r="J49" s="158" t="s">
        <v>2358</v>
      </c>
      <c r="K49" s="158" t="s">
        <v>771</v>
      </c>
      <c r="L49" s="161">
        <v>2024000005</v>
      </c>
      <c r="M49" s="162">
        <v>62054</v>
      </c>
      <c r="N49" s="325">
        <v>0</v>
      </c>
    </row>
    <row r="50" spans="1:14" x14ac:dyDescent="0.25">
      <c r="A50" s="524"/>
      <c r="B50" s="163" t="s">
        <v>739</v>
      </c>
      <c r="C50" s="163"/>
      <c r="D50" s="164">
        <v>45474</v>
      </c>
      <c r="E50" s="163" t="s">
        <v>768</v>
      </c>
      <c r="F50" s="163"/>
      <c r="G50" s="165">
        <v>2024590139</v>
      </c>
      <c r="H50" s="163" t="s">
        <v>1180</v>
      </c>
      <c r="I50" s="163">
        <v>800153993</v>
      </c>
      <c r="J50" s="163" t="s">
        <v>2359</v>
      </c>
      <c r="K50" s="163" t="s">
        <v>771</v>
      </c>
      <c r="L50" s="166">
        <v>2024000005</v>
      </c>
      <c r="M50" s="167">
        <v>62054</v>
      </c>
      <c r="N50" s="326">
        <v>0</v>
      </c>
    </row>
    <row r="51" spans="1:14" x14ac:dyDescent="0.25">
      <c r="A51" s="524"/>
      <c r="B51" s="158" t="s">
        <v>739</v>
      </c>
      <c r="C51" s="158"/>
      <c r="D51" s="159">
        <v>45506</v>
      </c>
      <c r="E51" s="158" t="s">
        <v>768</v>
      </c>
      <c r="F51" s="158"/>
      <c r="G51" s="160">
        <v>2024590156</v>
      </c>
      <c r="H51" s="158" t="s">
        <v>1180</v>
      </c>
      <c r="I51" s="158">
        <v>800153993</v>
      </c>
      <c r="J51" s="158" t="s">
        <v>2360</v>
      </c>
      <c r="K51" s="158" t="s">
        <v>771</v>
      </c>
      <c r="L51" s="161">
        <v>2024000005</v>
      </c>
      <c r="M51" s="162">
        <v>73004</v>
      </c>
      <c r="N51" s="325">
        <v>0</v>
      </c>
    </row>
    <row r="52" spans="1:14" x14ac:dyDescent="0.25">
      <c r="A52" s="524"/>
      <c r="B52" s="163" t="s">
        <v>739</v>
      </c>
      <c r="C52" s="163"/>
      <c r="D52" s="164">
        <v>45506</v>
      </c>
      <c r="E52" s="163" t="s">
        <v>768</v>
      </c>
      <c r="F52" s="163"/>
      <c r="G52" s="165">
        <v>2024590157</v>
      </c>
      <c r="H52" s="163" t="s">
        <v>1180</v>
      </c>
      <c r="I52" s="163">
        <v>800153993</v>
      </c>
      <c r="J52" s="163" t="s">
        <v>2361</v>
      </c>
      <c r="K52" s="163" t="s">
        <v>771</v>
      </c>
      <c r="L52" s="166">
        <v>2024000005</v>
      </c>
      <c r="M52" s="167">
        <v>73004</v>
      </c>
      <c r="N52" s="326">
        <v>0</v>
      </c>
    </row>
    <row r="53" spans="1:14" ht="15.75" customHeight="1" x14ac:dyDescent="0.25">
      <c r="A53" s="524"/>
      <c r="B53" s="158" t="s">
        <v>739</v>
      </c>
      <c r="C53" s="158"/>
      <c r="D53" s="159">
        <v>45506</v>
      </c>
      <c r="E53" s="158" t="s">
        <v>768</v>
      </c>
      <c r="F53" s="158"/>
      <c r="G53" s="160">
        <v>2024590158</v>
      </c>
      <c r="H53" s="158" t="s">
        <v>1180</v>
      </c>
      <c r="I53" s="158">
        <v>800153993</v>
      </c>
      <c r="J53" s="158" t="s">
        <v>2362</v>
      </c>
      <c r="K53" s="158" t="s">
        <v>771</v>
      </c>
      <c r="L53" s="161">
        <v>2024000005</v>
      </c>
      <c r="M53" s="162">
        <v>73004</v>
      </c>
      <c r="N53" s="325">
        <v>0</v>
      </c>
    </row>
    <row r="54" spans="1:14" x14ac:dyDescent="0.25">
      <c r="A54" s="524"/>
      <c r="B54" s="163" t="s">
        <v>739</v>
      </c>
      <c r="C54" s="163"/>
      <c r="D54" s="164">
        <v>45506</v>
      </c>
      <c r="E54" s="163" t="s">
        <v>768</v>
      </c>
      <c r="F54" s="163"/>
      <c r="G54" s="165">
        <v>2024590159</v>
      </c>
      <c r="H54" s="163" t="s">
        <v>1180</v>
      </c>
      <c r="I54" s="163">
        <v>800153993</v>
      </c>
      <c r="J54" s="163" t="s">
        <v>2363</v>
      </c>
      <c r="K54" s="163" t="s">
        <v>771</v>
      </c>
      <c r="L54" s="166">
        <v>2024000005</v>
      </c>
      <c r="M54" s="167">
        <v>73004</v>
      </c>
      <c r="N54" s="326">
        <v>0</v>
      </c>
    </row>
    <row r="55" spans="1:14" x14ac:dyDescent="0.25">
      <c r="A55" s="524"/>
      <c r="B55" s="158" t="s">
        <v>739</v>
      </c>
      <c r="C55" s="158"/>
      <c r="D55" s="159">
        <v>45506</v>
      </c>
      <c r="E55" s="158" t="s">
        <v>768</v>
      </c>
      <c r="F55" s="158"/>
      <c r="G55" s="160">
        <v>2024590160</v>
      </c>
      <c r="H55" s="158" t="s">
        <v>1180</v>
      </c>
      <c r="I55" s="158">
        <v>800153993</v>
      </c>
      <c r="J55" s="158" t="s">
        <v>2364</v>
      </c>
      <c r="K55" s="158" t="s">
        <v>771</v>
      </c>
      <c r="L55" s="161">
        <v>2024000005</v>
      </c>
      <c r="M55" s="162">
        <v>62054</v>
      </c>
      <c r="N55" s="325">
        <v>0</v>
      </c>
    </row>
    <row r="56" spans="1:14" x14ac:dyDescent="0.25">
      <c r="A56" s="524"/>
      <c r="B56" s="163" t="s">
        <v>739</v>
      </c>
      <c r="C56" s="163"/>
      <c r="D56" s="164">
        <v>45506</v>
      </c>
      <c r="E56" s="163" t="s">
        <v>768</v>
      </c>
      <c r="F56" s="163"/>
      <c r="G56" s="165">
        <v>2024590161</v>
      </c>
      <c r="H56" s="163" t="s">
        <v>1180</v>
      </c>
      <c r="I56" s="163">
        <v>800153993</v>
      </c>
      <c r="J56" s="163" t="s">
        <v>2365</v>
      </c>
      <c r="K56" s="163" t="s">
        <v>771</v>
      </c>
      <c r="L56" s="166">
        <v>2024000005</v>
      </c>
      <c r="M56" s="167">
        <v>62054</v>
      </c>
      <c r="N56" s="326">
        <v>0</v>
      </c>
    </row>
    <row r="57" spans="1:14" x14ac:dyDescent="0.25">
      <c r="A57" s="524"/>
      <c r="B57" s="158" t="s">
        <v>739</v>
      </c>
      <c r="C57" s="158"/>
      <c r="D57" s="159">
        <v>45536</v>
      </c>
      <c r="E57" s="158" t="s">
        <v>768</v>
      </c>
      <c r="F57" s="158"/>
      <c r="G57" s="160">
        <v>2024590177</v>
      </c>
      <c r="H57" s="158" t="s">
        <v>1180</v>
      </c>
      <c r="I57" s="158">
        <v>800153993</v>
      </c>
      <c r="J57" s="158" t="s">
        <v>2366</v>
      </c>
      <c r="K57" s="158" t="s">
        <v>771</v>
      </c>
      <c r="L57" s="161">
        <v>2024000005</v>
      </c>
      <c r="M57" s="162">
        <v>73004</v>
      </c>
      <c r="N57" s="325">
        <v>0</v>
      </c>
    </row>
    <row r="58" spans="1:14" x14ac:dyDescent="0.25">
      <c r="A58" s="524"/>
      <c r="B58" s="163" t="s">
        <v>739</v>
      </c>
      <c r="C58" s="163"/>
      <c r="D58" s="164">
        <v>45536</v>
      </c>
      <c r="E58" s="163" t="s">
        <v>768</v>
      </c>
      <c r="F58" s="163"/>
      <c r="G58" s="165">
        <v>2024590178</v>
      </c>
      <c r="H58" s="163" t="s">
        <v>1180</v>
      </c>
      <c r="I58" s="163">
        <v>800153993</v>
      </c>
      <c r="J58" s="163" t="s">
        <v>2367</v>
      </c>
      <c r="K58" s="163" t="s">
        <v>771</v>
      </c>
      <c r="L58" s="166">
        <v>2024000005</v>
      </c>
      <c r="M58" s="167">
        <v>73004</v>
      </c>
      <c r="N58" s="326">
        <v>0</v>
      </c>
    </row>
    <row r="59" spans="1:14" x14ac:dyDescent="0.25">
      <c r="A59" s="524"/>
      <c r="B59" s="158" t="s">
        <v>739</v>
      </c>
      <c r="C59" s="158"/>
      <c r="D59" s="159">
        <v>45536</v>
      </c>
      <c r="E59" s="158" t="s">
        <v>768</v>
      </c>
      <c r="F59" s="158"/>
      <c r="G59" s="160">
        <v>2024590179</v>
      </c>
      <c r="H59" s="158" t="s">
        <v>1180</v>
      </c>
      <c r="I59" s="158">
        <v>800153993</v>
      </c>
      <c r="J59" s="158" t="s">
        <v>2368</v>
      </c>
      <c r="K59" s="158" t="s">
        <v>771</v>
      </c>
      <c r="L59" s="161">
        <v>2024000005</v>
      </c>
      <c r="M59" s="162">
        <v>73004</v>
      </c>
      <c r="N59" s="325">
        <v>0</v>
      </c>
    </row>
    <row r="60" spans="1:14" ht="17.25" customHeight="1" x14ac:dyDescent="0.25">
      <c r="A60" s="524"/>
      <c r="B60" s="163" t="s">
        <v>739</v>
      </c>
      <c r="C60" s="163"/>
      <c r="D60" s="164">
        <v>45536</v>
      </c>
      <c r="E60" s="163" t="s">
        <v>768</v>
      </c>
      <c r="F60" s="163"/>
      <c r="G60" s="165">
        <v>2024590180</v>
      </c>
      <c r="H60" s="163" t="s">
        <v>1180</v>
      </c>
      <c r="I60" s="163">
        <v>800153993</v>
      </c>
      <c r="J60" s="163" t="s">
        <v>2369</v>
      </c>
      <c r="K60" s="163" t="s">
        <v>771</v>
      </c>
      <c r="L60" s="166">
        <v>2024000005</v>
      </c>
      <c r="M60" s="167">
        <v>73004</v>
      </c>
      <c r="N60" s="326">
        <v>0</v>
      </c>
    </row>
    <row r="61" spans="1:14" ht="13.5" customHeight="1" thickBot="1" x14ac:dyDescent="0.3">
      <c r="A61" s="524"/>
      <c r="B61" s="158" t="s">
        <v>739</v>
      </c>
      <c r="C61" s="158"/>
      <c r="D61" s="159">
        <v>45536</v>
      </c>
      <c r="E61" s="158" t="s">
        <v>768</v>
      </c>
      <c r="F61" s="158"/>
      <c r="G61" s="160">
        <v>2024590181</v>
      </c>
      <c r="H61" s="158" t="s">
        <v>1180</v>
      </c>
      <c r="I61" s="158">
        <v>800153993</v>
      </c>
      <c r="J61" s="158" t="s">
        <v>2370</v>
      </c>
      <c r="K61" s="158" t="s">
        <v>771</v>
      </c>
      <c r="L61" s="161">
        <v>2024000005</v>
      </c>
      <c r="M61" s="162">
        <v>62054</v>
      </c>
      <c r="N61" s="325">
        <v>0</v>
      </c>
    </row>
    <row r="62" spans="1:14" ht="24" customHeight="1" x14ac:dyDescent="0.25">
      <c r="A62" s="658"/>
      <c r="B62" s="163" t="s">
        <v>739</v>
      </c>
      <c r="C62" s="163"/>
      <c r="D62" s="164">
        <v>45536</v>
      </c>
      <c r="E62" s="163" t="s">
        <v>768</v>
      </c>
      <c r="F62" s="163"/>
      <c r="G62" s="165">
        <v>2024590182</v>
      </c>
      <c r="H62" s="163" t="s">
        <v>1180</v>
      </c>
      <c r="I62" s="163">
        <v>800153993</v>
      </c>
      <c r="J62" s="163" t="s">
        <v>2371</v>
      </c>
      <c r="K62" s="163" t="s">
        <v>771</v>
      </c>
      <c r="L62" s="166">
        <v>2024000005</v>
      </c>
      <c r="M62" s="167">
        <v>62054</v>
      </c>
      <c r="N62" s="326">
        <v>0</v>
      </c>
    </row>
    <row r="63" spans="1:14" ht="21.75" customHeight="1" x14ac:dyDescent="0.25">
      <c r="A63" s="617"/>
      <c r="B63" s="546"/>
      <c r="C63" s="512"/>
      <c r="D63" s="512"/>
      <c r="E63" s="512"/>
      <c r="F63" s="512"/>
      <c r="G63" s="512"/>
      <c r="H63" s="512"/>
      <c r="I63" s="512"/>
      <c r="J63" s="512"/>
      <c r="K63" s="512"/>
      <c r="L63" s="512"/>
      <c r="M63" s="337">
        <f>SUM(M45:M62)</f>
        <v>1248372</v>
      </c>
      <c r="N63" s="338"/>
    </row>
    <row r="64" spans="1:14" ht="21.75" customHeight="1" x14ac:dyDescent="0.25">
      <c r="A64" s="617"/>
      <c r="B64" s="192" t="s">
        <v>1858</v>
      </c>
      <c r="C64" s="25"/>
      <c r="D64" s="25"/>
      <c r="E64" s="25"/>
      <c r="F64" s="25"/>
      <c r="G64" s="25"/>
      <c r="H64" s="25"/>
      <c r="I64" s="25"/>
      <c r="J64" s="25"/>
      <c r="K64" s="25"/>
      <c r="L64" s="25"/>
      <c r="M64" s="339"/>
      <c r="N64" s="340"/>
    </row>
    <row r="65" spans="1:14" ht="42.75" customHeight="1" x14ac:dyDescent="0.25">
      <c r="A65" s="617"/>
      <c r="B65" s="199" t="s">
        <v>758</v>
      </c>
      <c r="C65" s="199" t="s">
        <v>759</v>
      </c>
      <c r="D65" s="199" t="s">
        <v>760</v>
      </c>
      <c r="E65" s="199" t="s">
        <v>761</v>
      </c>
      <c r="F65" s="199"/>
      <c r="G65" s="199" t="s">
        <v>762</v>
      </c>
      <c r="H65" s="199" t="s">
        <v>763</v>
      </c>
      <c r="I65" s="199" t="s">
        <v>764</v>
      </c>
      <c r="J65" s="199" t="s">
        <v>46</v>
      </c>
      <c r="K65" s="199" t="s">
        <v>765</v>
      </c>
      <c r="L65" s="199" t="s">
        <v>762</v>
      </c>
      <c r="M65" s="199" t="s">
        <v>766</v>
      </c>
      <c r="N65" s="199" t="s">
        <v>767</v>
      </c>
    </row>
    <row r="66" spans="1:14" ht="28.5" customHeight="1" x14ac:dyDescent="0.25">
      <c r="A66" s="629"/>
      <c r="B66" s="158" t="s">
        <v>668</v>
      </c>
      <c r="C66" s="158"/>
      <c r="D66" s="159">
        <v>45509</v>
      </c>
      <c r="E66" s="148" t="s">
        <v>1206</v>
      </c>
      <c r="F66" s="148"/>
      <c r="G66" s="150">
        <v>2024000271</v>
      </c>
      <c r="H66" s="148" t="s">
        <v>900</v>
      </c>
      <c r="I66" s="148">
        <v>814003050</v>
      </c>
      <c r="J66" s="148" t="s">
        <v>2373</v>
      </c>
      <c r="K66" s="148" t="s">
        <v>771</v>
      </c>
      <c r="L66" s="151">
        <v>2024000081</v>
      </c>
      <c r="M66" s="152">
        <v>570926</v>
      </c>
      <c r="N66" s="325">
        <v>0</v>
      </c>
    </row>
    <row r="67" spans="1:14" ht="54" customHeight="1" x14ac:dyDescent="0.25">
      <c r="A67" s="629"/>
      <c r="B67" s="163" t="s">
        <v>668</v>
      </c>
      <c r="C67" s="163"/>
      <c r="D67" s="164">
        <v>45524</v>
      </c>
      <c r="E67" s="153" t="s">
        <v>1206</v>
      </c>
      <c r="F67" s="153"/>
      <c r="G67" s="155">
        <v>2024000282</v>
      </c>
      <c r="H67" s="153" t="s">
        <v>900</v>
      </c>
      <c r="I67" s="153">
        <v>814003050</v>
      </c>
      <c r="J67" s="153" t="s">
        <v>2374</v>
      </c>
      <c r="K67" s="153" t="s">
        <v>771</v>
      </c>
      <c r="L67" s="156">
        <v>2024000081</v>
      </c>
      <c r="M67" s="157">
        <v>751197</v>
      </c>
      <c r="N67" s="326">
        <v>0</v>
      </c>
    </row>
    <row r="68" spans="1:14" ht="56.25" customHeight="1" x14ac:dyDescent="0.25">
      <c r="A68" s="629"/>
      <c r="B68" s="158" t="s">
        <v>668</v>
      </c>
      <c r="C68" s="158"/>
      <c r="D68" s="159">
        <v>45485</v>
      </c>
      <c r="E68" s="148" t="s">
        <v>1200</v>
      </c>
      <c r="F68" s="148"/>
      <c r="G68" s="150">
        <v>2024000486</v>
      </c>
      <c r="H68" s="148" t="s">
        <v>900</v>
      </c>
      <c r="I68" s="148">
        <v>814003050</v>
      </c>
      <c r="J68" s="148" t="s">
        <v>2375</v>
      </c>
      <c r="K68" s="148" t="s">
        <v>771</v>
      </c>
      <c r="L68" s="151">
        <v>2024000081</v>
      </c>
      <c r="M68" s="152">
        <v>1435140</v>
      </c>
      <c r="N68" s="325">
        <v>0</v>
      </c>
    </row>
    <row r="69" spans="1:14" ht="42" customHeight="1" x14ac:dyDescent="0.25">
      <c r="A69" s="629"/>
      <c r="B69" s="163" t="s">
        <v>668</v>
      </c>
      <c r="C69" s="163"/>
      <c r="D69" s="164">
        <v>45485</v>
      </c>
      <c r="E69" s="153" t="s">
        <v>1200</v>
      </c>
      <c r="F69" s="153"/>
      <c r="G69" s="155">
        <v>2024000487</v>
      </c>
      <c r="H69" s="153" t="s">
        <v>900</v>
      </c>
      <c r="I69" s="153">
        <v>814003050</v>
      </c>
      <c r="J69" s="153" t="s">
        <v>2376</v>
      </c>
      <c r="K69" s="153" t="s">
        <v>771</v>
      </c>
      <c r="L69" s="156">
        <v>2024000081</v>
      </c>
      <c r="M69" s="157">
        <v>1120140</v>
      </c>
      <c r="N69" s="326">
        <v>0</v>
      </c>
    </row>
    <row r="70" spans="1:14" ht="36.75" customHeight="1" x14ac:dyDescent="0.25">
      <c r="A70" s="629"/>
      <c r="B70" s="158" t="s">
        <v>668</v>
      </c>
      <c r="C70" s="158"/>
      <c r="D70" s="159">
        <v>45510</v>
      </c>
      <c r="E70" s="148" t="s">
        <v>1200</v>
      </c>
      <c r="F70" s="148"/>
      <c r="G70" s="150">
        <v>2024000560</v>
      </c>
      <c r="H70" s="148" t="s">
        <v>900</v>
      </c>
      <c r="I70" s="148">
        <v>814003050</v>
      </c>
      <c r="J70" s="148" t="s">
        <v>2377</v>
      </c>
      <c r="K70" s="148" t="s">
        <v>771</v>
      </c>
      <c r="L70" s="151">
        <v>2024000081</v>
      </c>
      <c r="M70" s="152">
        <v>5528844</v>
      </c>
      <c r="N70" s="325">
        <v>0</v>
      </c>
    </row>
    <row r="71" spans="1:14" ht="37.5" customHeight="1" x14ac:dyDescent="0.25">
      <c r="A71" s="629"/>
      <c r="B71" s="163" t="s">
        <v>668</v>
      </c>
      <c r="C71" s="163"/>
      <c r="D71" s="164">
        <v>45535</v>
      </c>
      <c r="E71" s="153" t="s">
        <v>1200</v>
      </c>
      <c r="F71" s="153"/>
      <c r="G71" s="155">
        <v>2024000639</v>
      </c>
      <c r="H71" s="153" t="s">
        <v>900</v>
      </c>
      <c r="I71" s="153">
        <v>814003050</v>
      </c>
      <c r="J71" s="153" t="s">
        <v>2378</v>
      </c>
      <c r="K71" s="153" t="s">
        <v>771</v>
      </c>
      <c r="L71" s="156">
        <v>2024001887</v>
      </c>
      <c r="M71" s="157">
        <v>2126794</v>
      </c>
      <c r="N71" s="326">
        <v>0</v>
      </c>
    </row>
    <row r="72" spans="1:14" ht="26.25" customHeight="1" x14ac:dyDescent="0.25">
      <c r="A72" s="629"/>
      <c r="B72" s="158" t="s">
        <v>668</v>
      </c>
      <c r="C72" s="158"/>
      <c r="D72" s="159">
        <v>45535</v>
      </c>
      <c r="E72" s="148" t="s">
        <v>1200</v>
      </c>
      <c r="F72" s="148"/>
      <c r="G72" s="150">
        <v>2024000640</v>
      </c>
      <c r="H72" s="148" t="s">
        <v>900</v>
      </c>
      <c r="I72" s="148">
        <v>814003050</v>
      </c>
      <c r="J72" s="148" t="s">
        <v>2379</v>
      </c>
      <c r="K72" s="148" t="s">
        <v>771</v>
      </c>
      <c r="L72" s="151">
        <v>2024001887</v>
      </c>
      <c r="M72" s="152">
        <v>2684148</v>
      </c>
      <c r="N72" s="325">
        <v>0</v>
      </c>
    </row>
    <row r="73" spans="1:14" ht="35.25" customHeight="1" x14ac:dyDescent="0.25">
      <c r="A73" s="629"/>
      <c r="B73" s="163" t="s">
        <v>668</v>
      </c>
      <c r="C73" s="163"/>
      <c r="D73" s="164">
        <v>45547</v>
      </c>
      <c r="E73" s="153" t="s">
        <v>1200</v>
      </c>
      <c r="F73" s="153"/>
      <c r="G73" s="155">
        <v>2024000702</v>
      </c>
      <c r="H73" s="153" t="s">
        <v>900</v>
      </c>
      <c r="I73" s="153">
        <v>814003050</v>
      </c>
      <c r="J73" s="153" t="s">
        <v>2380</v>
      </c>
      <c r="K73" s="153" t="s">
        <v>771</v>
      </c>
      <c r="L73" s="156">
        <v>2024001887</v>
      </c>
      <c r="M73" s="157">
        <v>1800227</v>
      </c>
      <c r="N73" s="326">
        <v>0</v>
      </c>
    </row>
    <row r="74" spans="1:14" ht="30" customHeight="1" x14ac:dyDescent="0.25">
      <c r="A74" s="629"/>
      <c r="B74" s="158" t="s">
        <v>668</v>
      </c>
      <c r="C74" s="158"/>
      <c r="D74" s="159">
        <v>45547</v>
      </c>
      <c r="E74" s="148" t="s">
        <v>1200</v>
      </c>
      <c r="F74" s="148"/>
      <c r="G74" s="150">
        <v>2024000703</v>
      </c>
      <c r="H74" s="148" t="s">
        <v>900</v>
      </c>
      <c r="I74" s="148">
        <v>814003050</v>
      </c>
      <c r="J74" s="148" t="s">
        <v>2381</v>
      </c>
      <c r="K74" s="148" t="s">
        <v>771</v>
      </c>
      <c r="L74" s="151">
        <v>2024000081</v>
      </c>
      <c r="M74" s="152">
        <v>1269253</v>
      </c>
      <c r="N74" s="325">
        <v>0</v>
      </c>
    </row>
    <row r="75" spans="1:14" ht="38.25" customHeight="1" x14ac:dyDescent="0.25">
      <c r="A75" s="629"/>
      <c r="B75" s="163" t="s">
        <v>668</v>
      </c>
      <c r="C75" s="163"/>
      <c r="D75" s="164">
        <v>45547</v>
      </c>
      <c r="E75" s="153" t="s">
        <v>1200</v>
      </c>
      <c r="F75" s="153"/>
      <c r="G75" s="155">
        <v>2024000703</v>
      </c>
      <c r="H75" s="153" t="s">
        <v>900</v>
      </c>
      <c r="I75" s="153">
        <v>814003050</v>
      </c>
      <c r="J75" s="153" t="s">
        <v>2381</v>
      </c>
      <c r="K75" s="153" t="s">
        <v>771</v>
      </c>
      <c r="L75" s="156">
        <v>2024001887</v>
      </c>
      <c r="M75" s="157">
        <v>1126184</v>
      </c>
      <c r="N75" s="326">
        <v>0</v>
      </c>
    </row>
    <row r="76" spans="1:14" ht="38.25" customHeight="1" x14ac:dyDescent="0.25">
      <c r="A76" s="629"/>
      <c r="B76" s="158" t="s">
        <v>668</v>
      </c>
      <c r="C76" s="158"/>
      <c r="D76" s="159">
        <v>45558</v>
      </c>
      <c r="E76" s="148" t="s">
        <v>1200</v>
      </c>
      <c r="F76" s="148"/>
      <c r="G76" s="150">
        <v>2024000740</v>
      </c>
      <c r="H76" s="148" t="s">
        <v>900</v>
      </c>
      <c r="I76" s="148">
        <v>814003050</v>
      </c>
      <c r="J76" s="148" t="s">
        <v>2382</v>
      </c>
      <c r="K76" s="148" t="s">
        <v>771</v>
      </c>
      <c r="L76" s="151">
        <v>2024001887</v>
      </c>
      <c r="M76" s="152">
        <v>1647433</v>
      </c>
      <c r="N76" s="325">
        <v>0</v>
      </c>
    </row>
    <row r="77" spans="1:14" ht="48" customHeight="1" x14ac:dyDescent="0.25">
      <c r="A77" s="629"/>
      <c r="B77" s="163" t="s">
        <v>668</v>
      </c>
      <c r="C77" s="163"/>
      <c r="D77" s="164">
        <v>45558</v>
      </c>
      <c r="E77" s="153" t="s">
        <v>1200</v>
      </c>
      <c r="F77" s="153"/>
      <c r="G77" s="155">
        <v>2024000741</v>
      </c>
      <c r="H77" s="153" t="s">
        <v>900</v>
      </c>
      <c r="I77" s="153">
        <v>814003050</v>
      </c>
      <c r="J77" s="153" t="s">
        <v>2383</v>
      </c>
      <c r="K77" s="153" t="s">
        <v>771</v>
      </c>
      <c r="L77" s="156">
        <v>2024001887</v>
      </c>
      <c r="M77" s="157">
        <v>1657467</v>
      </c>
      <c r="N77" s="326">
        <v>0</v>
      </c>
    </row>
    <row r="78" spans="1:14" ht="38.25" customHeight="1" x14ac:dyDescent="0.25">
      <c r="A78" s="629"/>
      <c r="B78" s="654" t="s">
        <v>1527</v>
      </c>
      <c r="C78" s="654"/>
      <c r="D78" s="654"/>
      <c r="E78" s="654"/>
      <c r="F78" s="654"/>
      <c r="G78" s="654"/>
      <c r="H78" s="654"/>
      <c r="I78" s="654"/>
      <c r="J78" s="654"/>
      <c r="K78" s="654"/>
      <c r="L78" s="654"/>
      <c r="M78" s="659">
        <f>SUM(M66:M77)</f>
        <v>21717753</v>
      </c>
      <c r="N78" s="660"/>
    </row>
    <row r="79" spans="1:14" ht="1.5" customHeight="1" x14ac:dyDescent="0.25">
      <c r="A79" s="629"/>
      <c r="B79" s="654"/>
      <c r="C79" s="654"/>
      <c r="D79" s="654"/>
      <c r="E79" s="654"/>
      <c r="F79" s="654"/>
      <c r="G79" s="654"/>
      <c r="H79" s="654"/>
      <c r="I79" s="654"/>
      <c r="J79" s="654"/>
      <c r="K79" s="654"/>
      <c r="L79" s="654"/>
      <c r="M79" s="660"/>
      <c r="N79" s="660"/>
    </row>
    <row r="80" spans="1:14" x14ac:dyDescent="0.25">
      <c r="A80" s="617"/>
      <c r="B80" s="36" t="s">
        <v>758</v>
      </c>
      <c r="C80" s="36" t="s">
        <v>759</v>
      </c>
      <c r="D80" s="36" t="s">
        <v>760</v>
      </c>
      <c r="E80" s="36" t="s">
        <v>761</v>
      </c>
      <c r="F80" s="36"/>
      <c r="G80" s="36" t="s">
        <v>762</v>
      </c>
      <c r="H80" s="36" t="s">
        <v>763</v>
      </c>
      <c r="I80" s="36" t="s">
        <v>764</v>
      </c>
      <c r="J80" s="36" t="s">
        <v>46</v>
      </c>
      <c r="K80" s="36" t="s">
        <v>765</v>
      </c>
      <c r="L80" s="33" t="s">
        <v>779</v>
      </c>
      <c r="M80" s="313"/>
      <c r="N80" s="33">
        <v>0</v>
      </c>
    </row>
    <row r="81" spans="1:14" ht="45" x14ac:dyDescent="0.25">
      <c r="A81" s="629"/>
      <c r="B81" s="158" t="s">
        <v>669</v>
      </c>
      <c r="C81" s="158"/>
      <c r="D81" s="159">
        <v>45483</v>
      </c>
      <c r="E81" s="158" t="s">
        <v>1206</v>
      </c>
      <c r="F81" s="158"/>
      <c r="G81" s="160">
        <v>2024000235</v>
      </c>
      <c r="H81" s="158" t="s">
        <v>900</v>
      </c>
      <c r="I81" s="158">
        <v>814003050</v>
      </c>
      <c r="J81" s="148" t="s">
        <v>2384</v>
      </c>
      <c r="K81" s="158" t="s">
        <v>771</v>
      </c>
      <c r="L81" s="161">
        <v>2024000081</v>
      </c>
      <c r="M81" s="162">
        <v>1077300</v>
      </c>
      <c r="N81" s="29">
        <v>0</v>
      </c>
    </row>
    <row r="82" spans="1:14" ht="45" x14ac:dyDescent="0.25">
      <c r="A82" s="629"/>
      <c r="B82" s="163" t="s">
        <v>669</v>
      </c>
      <c r="C82" s="163"/>
      <c r="D82" s="164">
        <v>45509</v>
      </c>
      <c r="E82" s="163" t="s">
        <v>1206</v>
      </c>
      <c r="F82" s="163"/>
      <c r="G82" s="165">
        <v>2024000271</v>
      </c>
      <c r="H82" s="163" t="s">
        <v>900</v>
      </c>
      <c r="I82" s="163">
        <v>814003050</v>
      </c>
      <c r="J82" s="153" t="s">
        <v>2373</v>
      </c>
      <c r="K82" s="163" t="s">
        <v>771</v>
      </c>
      <c r="L82" s="166">
        <v>2024000081</v>
      </c>
      <c r="M82" s="167">
        <v>857123</v>
      </c>
      <c r="N82" s="24">
        <v>0</v>
      </c>
    </row>
    <row r="83" spans="1:14" ht="45" x14ac:dyDescent="0.25">
      <c r="A83" s="629"/>
      <c r="B83" s="158" t="s">
        <v>669</v>
      </c>
      <c r="C83" s="158"/>
      <c r="D83" s="159">
        <v>45535</v>
      </c>
      <c r="E83" s="158" t="s">
        <v>1206</v>
      </c>
      <c r="F83" s="158"/>
      <c r="G83" s="160">
        <v>2024000297</v>
      </c>
      <c r="H83" s="158" t="s">
        <v>900</v>
      </c>
      <c r="I83" s="158">
        <v>814003050</v>
      </c>
      <c r="J83" s="148" t="s">
        <v>2385</v>
      </c>
      <c r="K83" s="158" t="s">
        <v>771</v>
      </c>
      <c r="L83" s="161">
        <v>2024001887</v>
      </c>
      <c r="M83" s="162">
        <v>697833</v>
      </c>
      <c r="N83" s="29">
        <v>0</v>
      </c>
    </row>
    <row r="84" spans="1:14" ht="45" x14ac:dyDescent="0.25">
      <c r="A84" s="629"/>
      <c r="B84" s="163" t="s">
        <v>669</v>
      </c>
      <c r="C84" s="163"/>
      <c r="D84" s="164">
        <v>45553</v>
      </c>
      <c r="E84" s="163" t="s">
        <v>1206</v>
      </c>
      <c r="F84" s="163"/>
      <c r="G84" s="165">
        <v>2024000310</v>
      </c>
      <c r="H84" s="163" t="s">
        <v>900</v>
      </c>
      <c r="I84" s="163">
        <v>814003050</v>
      </c>
      <c r="J84" s="153" t="s">
        <v>2386</v>
      </c>
      <c r="K84" s="163" t="s">
        <v>771</v>
      </c>
      <c r="L84" s="166">
        <v>2024001887</v>
      </c>
      <c r="M84" s="167">
        <v>522234</v>
      </c>
      <c r="N84" s="24">
        <v>0</v>
      </c>
    </row>
    <row r="85" spans="1:14" ht="45" x14ac:dyDescent="0.25">
      <c r="A85" s="629"/>
      <c r="B85" s="158" t="s">
        <v>669</v>
      </c>
      <c r="C85" s="158"/>
      <c r="D85" s="159">
        <v>45565</v>
      </c>
      <c r="E85" s="158" t="s">
        <v>1206</v>
      </c>
      <c r="F85" s="158"/>
      <c r="G85" s="160">
        <v>2024000326</v>
      </c>
      <c r="H85" s="158" t="s">
        <v>900</v>
      </c>
      <c r="I85" s="158">
        <v>814003050</v>
      </c>
      <c r="J85" s="148" t="s">
        <v>2387</v>
      </c>
      <c r="K85" s="158" t="s">
        <v>771</v>
      </c>
      <c r="L85" s="161">
        <v>2024001887</v>
      </c>
      <c r="M85" s="162">
        <v>620752</v>
      </c>
      <c r="N85" s="29">
        <v>0</v>
      </c>
    </row>
    <row r="86" spans="1:14" ht="44.25" customHeight="1" x14ac:dyDescent="0.25">
      <c r="A86" s="537"/>
      <c r="B86" s="665" t="s">
        <v>2418</v>
      </c>
      <c r="C86" s="549"/>
      <c r="D86" s="549"/>
      <c r="E86" s="549"/>
      <c r="F86" s="549"/>
      <c r="G86" s="549"/>
      <c r="H86" s="549"/>
      <c r="I86" s="549"/>
      <c r="J86" s="549"/>
      <c r="K86" s="615"/>
      <c r="L86" s="30" t="s">
        <v>779</v>
      </c>
      <c r="M86" s="205">
        <v>3775242</v>
      </c>
      <c r="N86" s="30">
        <v>0</v>
      </c>
    </row>
    <row r="87" spans="1:14" x14ac:dyDescent="0.25">
      <c r="A87" s="537"/>
      <c r="B87" s="36" t="s">
        <v>758</v>
      </c>
      <c r="C87" s="36" t="s">
        <v>759</v>
      </c>
      <c r="D87" s="36" t="s">
        <v>760</v>
      </c>
      <c r="E87" s="36" t="s">
        <v>761</v>
      </c>
      <c r="F87" s="36" t="s">
        <v>762</v>
      </c>
      <c r="G87" s="36" t="s">
        <v>763</v>
      </c>
      <c r="H87" s="36" t="s">
        <v>764</v>
      </c>
      <c r="I87" s="36" t="s">
        <v>46</v>
      </c>
      <c r="J87" s="36" t="s">
        <v>765</v>
      </c>
      <c r="K87" s="36" t="s">
        <v>762</v>
      </c>
      <c r="L87" s="36" t="s">
        <v>766</v>
      </c>
      <c r="M87" s="36" t="s">
        <v>767</v>
      </c>
      <c r="N87" s="30"/>
    </row>
    <row r="88" spans="1:14" x14ac:dyDescent="0.25">
      <c r="A88" s="537"/>
      <c r="B88" s="25" t="s">
        <v>666</v>
      </c>
      <c r="C88" s="25"/>
      <c r="D88" s="26">
        <v>45498</v>
      </c>
      <c r="E88" s="25" t="s">
        <v>1200</v>
      </c>
      <c r="F88" s="37">
        <v>2024000510</v>
      </c>
      <c r="G88" s="25" t="s">
        <v>2413</v>
      </c>
      <c r="H88" s="25">
        <v>900251493</v>
      </c>
      <c r="I88" s="25" t="s">
        <v>2414</v>
      </c>
      <c r="J88" s="25" t="s">
        <v>771</v>
      </c>
      <c r="K88" s="28">
        <v>2024001661</v>
      </c>
      <c r="L88" s="102">
        <v>130015</v>
      </c>
      <c r="M88" s="29">
        <v>0</v>
      </c>
      <c r="N88" s="30"/>
    </row>
    <row r="89" spans="1:14" x14ac:dyDescent="0.25">
      <c r="A89" s="537"/>
      <c r="B89" s="20" t="s">
        <v>666</v>
      </c>
      <c r="C89" s="20"/>
      <c r="D89" s="21">
        <v>45498</v>
      </c>
      <c r="E89" s="20" t="s">
        <v>1200</v>
      </c>
      <c r="F89" s="38">
        <v>2024000511</v>
      </c>
      <c r="G89" s="20" t="s">
        <v>2413</v>
      </c>
      <c r="H89" s="20">
        <v>900251493</v>
      </c>
      <c r="I89" s="20" t="s">
        <v>2415</v>
      </c>
      <c r="J89" s="20" t="s">
        <v>771</v>
      </c>
      <c r="K89" s="23">
        <v>2024001661</v>
      </c>
      <c r="L89" s="103">
        <v>90000</v>
      </c>
      <c r="M89" s="24">
        <v>0</v>
      </c>
      <c r="N89" s="30"/>
    </row>
    <row r="90" spans="1:14" ht="26.25" customHeight="1" thickBot="1" x14ac:dyDescent="0.3">
      <c r="A90" s="543"/>
      <c r="B90" s="25" t="s">
        <v>666</v>
      </c>
      <c r="C90" s="25"/>
      <c r="D90" s="26">
        <v>45504</v>
      </c>
      <c r="E90" s="25" t="s">
        <v>1200</v>
      </c>
      <c r="F90" s="37">
        <v>2024000527</v>
      </c>
      <c r="G90" s="25" t="s">
        <v>2413</v>
      </c>
      <c r="H90" s="25">
        <v>900251493</v>
      </c>
      <c r="I90" s="25" t="s">
        <v>2416</v>
      </c>
      <c r="J90" s="25" t="s">
        <v>771</v>
      </c>
      <c r="K90" s="28">
        <v>2024001661</v>
      </c>
      <c r="L90" s="102">
        <v>130015</v>
      </c>
      <c r="M90" s="29">
        <v>0</v>
      </c>
      <c r="N90" s="30"/>
    </row>
    <row r="91" spans="1:14" ht="15" customHeight="1" x14ac:dyDescent="0.25">
      <c r="A91" s="657"/>
      <c r="B91" s="20" t="s">
        <v>666</v>
      </c>
      <c r="C91" s="20"/>
      <c r="D91" s="21">
        <v>45518</v>
      </c>
      <c r="E91" s="20" t="s">
        <v>1200</v>
      </c>
      <c r="F91" s="38">
        <v>2024000591</v>
      </c>
      <c r="G91" s="20" t="s">
        <v>2413</v>
      </c>
      <c r="H91" s="20">
        <v>900251493</v>
      </c>
      <c r="I91" s="20" t="s">
        <v>2417</v>
      </c>
      <c r="J91" s="20" t="s">
        <v>771</v>
      </c>
      <c r="K91" s="23">
        <v>2024001747</v>
      </c>
      <c r="L91" s="103">
        <v>285005</v>
      </c>
      <c r="M91" s="24">
        <v>0</v>
      </c>
      <c r="N91" s="30"/>
    </row>
    <row r="92" spans="1:14" x14ac:dyDescent="0.25">
      <c r="A92" s="542"/>
      <c r="B92" s="512"/>
      <c r="C92" s="512"/>
      <c r="D92" s="512"/>
      <c r="E92" s="512"/>
      <c r="F92" s="512"/>
      <c r="G92" s="512"/>
      <c r="H92" s="512"/>
      <c r="I92" s="512"/>
      <c r="J92" s="512"/>
      <c r="K92" s="512"/>
      <c r="L92" s="662">
        <f>SUM(L88:L91)</f>
        <v>635035</v>
      </c>
      <c r="M92" s="663"/>
      <c r="N92" s="30"/>
    </row>
    <row r="93" spans="1:14" ht="15" customHeight="1" x14ac:dyDescent="0.25">
      <c r="A93" s="542"/>
      <c r="B93" s="512"/>
      <c r="C93" s="512"/>
      <c r="D93" s="512"/>
      <c r="E93" s="512"/>
      <c r="F93" s="512"/>
      <c r="G93" s="512"/>
      <c r="H93" s="512"/>
      <c r="I93" s="512"/>
      <c r="J93" s="512"/>
      <c r="K93" s="512"/>
      <c r="L93" s="664"/>
      <c r="M93" s="664"/>
      <c r="N93" s="30"/>
    </row>
    <row r="94" spans="1:14" x14ac:dyDescent="0.25">
      <c r="A94" s="542"/>
      <c r="B94" s="345" t="s">
        <v>2423</v>
      </c>
      <c r="C94" s="71"/>
      <c r="D94" s="71"/>
      <c r="E94" s="71"/>
      <c r="F94" s="71"/>
      <c r="G94" s="71"/>
      <c r="H94" s="71"/>
      <c r="I94" s="71"/>
      <c r="J94" s="71"/>
      <c r="K94" s="71"/>
      <c r="L94" s="30"/>
      <c r="M94" s="104"/>
      <c r="N94" s="30"/>
    </row>
    <row r="95" spans="1:14" x14ac:dyDescent="0.25">
      <c r="A95" s="542"/>
      <c r="B95" s="36" t="s">
        <v>758</v>
      </c>
      <c r="C95" s="36" t="s">
        <v>759</v>
      </c>
      <c r="D95" s="36" t="s">
        <v>760</v>
      </c>
      <c r="E95" s="36" t="s">
        <v>761</v>
      </c>
      <c r="F95" s="36" t="s">
        <v>762</v>
      </c>
      <c r="G95" s="36" t="s">
        <v>763</v>
      </c>
      <c r="H95" s="36" t="s">
        <v>764</v>
      </c>
      <c r="I95" s="36" t="s">
        <v>46</v>
      </c>
      <c r="J95" s="36" t="s">
        <v>765</v>
      </c>
      <c r="K95" s="36" t="s">
        <v>762</v>
      </c>
      <c r="L95" s="36" t="s">
        <v>766</v>
      </c>
      <c r="M95" s="36" t="s">
        <v>767</v>
      </c>
      <c r="N95" s="30"/>
    </row>
    <row r="96" spans="1:14" x14ac:dyDescent="0.25">
      <c r="A96" s="542"/>
      <c r="B96" s="25" t="s">
        <v>667</v>
      </c>
      <c r="C96" s="25"/>
      <c r="D96" s="26">
        <v>45504</v>
      </c>
      <c r="E96" s="25" t="s">
        <v>1206</v>
      </c>
      <c r="F96" s="37">
        <v>2024000265</v>
      </c>
      <c r="G96" s="25" t="s">
        <v>1882</v>
      </c>
      <c r="H96" s="25">
        <v>27282101</v>
      </c>
      <c r="I96" s="25" t="s">
        <v>2419</v>
      </c>
      <c r="J96" s="25" t="s">
        <v>771</v>
      </c>
      <c r="K96" s="28">
        <v>2024000042</v>
      </c>
      <c r="L96" s="102">
        <v>64017</v>
      </c>
      <c r="M96" s="29">
        <v>0</v>
      </c>
      <c r="N96" s="30"/>
    </row>
    <row r="97" spans="1:14" x14ac:dyDescent="0.25">
      <c r="A97" s="542"/>
      <c r="B97" s="20" t="s">
        <v>667</v>
      </c>
      <c r="C97" s="20"/>
      <c r="D97" s="21">
        <v>45535</v>
      </c>
      <c r="E97" s="20" t="s">
        <v>1206</v>
      </c>
      <c r="F97" s="38">
        <v>2024000304</v>
      </c>
      <c r="G97" s="20" t="s">
        <v>1882</v>
      </c>
      <c r="H97" s="20">
        <v>27282101</v>
      </c>
      <c r="I97" s="20" t="s">
        <v>2420</v>
      </c>
      <c r="J97" s="20" t="s">
        <v>771</v>
      </c>
      <c r="K97" s="23">
        <v>2024000042</v>
      </c>
      <c r="L97" s="103">
        <v>28000</v>
      </c>
      <c r="M97" s="24">
        <v>0</v>
      </c>
      <c r="N97" s="30"/>
    </row>
    <row r="98" spans="1:14" x14ac:dyDescent="0.25">
      <c r="A98" s="542"/>
      <c r="B98" s="25" t="s">
        <v>667</v>
      </c>
      <c r="C98" s="25"/>
      <c r="D98" s="26">
        <v>45535</v>
      </c>
      <c r="E98" s="25" t="s">
        <v>1206</v>
      </c>
      <c r="F98" s="37">
        <v>2024000305</v>
      </c>
      <c r="G98" s="25" t="s">
        <v>1882</v>
      </c>
      <c r="H98" s="25">
        <v>27282101</v>
      </c>
      <c r="I98" s="25" t="s">
        <v>2421</v>
      </c>
      <c r="J98" s="25" t="s">
        <v>771</v>
      </c>
      <c r="K98" s="28">
        <v>2024000042</v>
      </c>
      <c r="L98" s="102">
        <v>81024</v>
      </c>
      <c r="M98" s="29">
        <v>0</v>
      </c>
      <c r="N98" s="30"/>
    </row>
    <row r="99" spans="1:14" x14ac:dyDescent="0.25">
      <c r="A99" s="542"/>
      <c r="B99" s="20" t="s">
        <v>667</v>
      </c>
      <c r="C99" s="20"/>
      <c r="D99" s="21">
        <v>45565</v>
      </c>
      <c r="E99" s="20" t="s">
        <v>1206</v>
      </c>
      <c r="F99" s="38">
        <v>2024000336</v>
      </c>
      <c r="G99" s="20" t="s">
        <v>1882</v>
      </c>
      <c r="H99" s="20">
        <v>27282101</v>
      </c>
      <c r="I99" s="20" t="s">
        <v>2422</v>
      </c>
      <c r="J99" s="20" t="s">
        <v>771</v>
      </c>
      <c r="K99" s="23">
        <v>2024000042</v>
      </c>
      <c r="L99" s="103">
        <v>31932.77</v>
      </c>
      <c r="M99" s="24">
        <v>0</v>
      </c>
      <c r="N99" s="30"/>
    </row>
    <row r="100" spans="1:14" x14ac:dyDescent="0.25">
      <c r="A100" s="537"/>
      <c r="B100" s="546"/>
      <c r="C100" s="512"/>
      <c r="D100" s="512"/>
      <c r="E100" s="512"/>
      <c r="F100" s="512"/>
      <c r="G100" s="512"/>
      <c r="H100" s="512"/>
      <c r="I100" s="512"/>
      <c r="J100" s="512"/>
      <c r="K100" s="512"/>
      <c r="L100" s="576">
        <f>SUM(L96:L99)</f>
        <v>204973.77</v>
      </c>
      <c r="M100" s="667"/>
      <c r="N100" s="30"/>
    </row>
    <row r="101" spans="1:14" x14ac:dyDescent="0.25">
      <c r="A101" s="537"/>
      <c r="B101" s="546"/>
      <c r="C101" s="512"/>
      <c r="D101" s="512"/>
      <c r="E101" s="512"/>
      <c r="F101" s="512"/>
      <c r="G101" s="512"/>
      <c r="H101" s="512"/>
      <c r="I101" s="512"/>
      <c r="J101" s="512"/>
      <c r="K101" s="512"/>
      <c r="L101" s="577"/>
      <c r="M101" s="577"/>
      <c r="N101" s="30"/>
    </row>
    <row r="102" spans="1:14" x14ac:dyDescent="0.25">
      <c r="A102" s="537"/>
      <c r="B102" s="341" t="s">
        <v>2196</v>
      </c>
      <c r="C102" s="342"/>
      <c r="D102" s="343"/>
      <c r="E102" s="343"/>
      <c r="F102" s="343"/>
      <c r="G102" s="155"/>
      <c r="H102" s="153"/>
      <c r="I102" s="153"/>
      <c r="J102" s="153"/>
      <c r="K102" s="153"/>
      <c r="L102" s="156"/>
      <c r="M102" s="157"/>
      <c r="N102">
        <v>0</v>
      </c>
    </row>
    <row r="103" spans="1:14" ht="15.75" thickBot="1" x14ac:dyDescent="0.3">
      <c r="A103" s="542"/>
      <c r="B103" s="36" t="s">
        <v>758</v>
      </c>
      <c r="C103" s="36" t="s">
        <v>759</v>
      </c>
      <c r="D103" s="36" t="s">
        <v>760</v>
      </c>
      <c r="E103" s="36" t="s">
        <v>761</v>
      </c>
      <c r="F103" s="36"/>
      <c r="G103" s="36" t="s">
        <v>762</v>
      </c>
      <c r="H103" s="36" t="s">
        <v>763</v>
      </c>
      <c r="I103" s="36" t="s">
        <v>764</v>
      </c>
      <c r="J103" s="36" t="s">
        <v>46</v>
      </c>
      <c r="K103" s="36" t="s">
        <v>765</v>
      </c>
      <c r="L103" s="36" t="s">
        <v>762</v>
      </c>
      <c r="M103" s="36" t="s">
        <v>766</v>
      </c>
      <c r="N103" s="36" t="s">
        <v>767</v>
      </c>
    </row>
    <row r="104" spans="1:14" ht="15" customHeight="1" x14ac:dyDescent="0.25">
      <c r="A104" s="657"/>
      <c r="B104" s="158" t="s">
        <v>444</v>
      </c>
      <c r="C104" s="158"/>
      <c r="D104" s="159">
        <v>45482</v>
      </c>
      <c r="E104" s="158" t="s">
        <v>768</v>
      </c>
      <c r="F104" s="158"/>
      <c r="G104" s="160">
        <v>2024100944</v>
      </c>
      <c r="H104" s="158" t="s">
        <v>2236</v>
      </c>
      <c r="I104" s="158">
        <v>12989284</v>
      </c>
      <c r="J104" s="158" t="s">
        <v>2388</v>
      </c>
      <c r="K104" s="158" t="s">
        <v>771</v>
      </c>
      <c r="L104" s="161">
        <v>2024000646</v>
      </c>
      <c r="M104" s="162">
        <v>2800000</v>
      </c>
      <c r="N104" s="29">
        <v>0</v>
      </c>
    </row>
    <row r="105" spans="1:14" x14ac:dyDescent="0.25">
      <c r="A105" s="542"/>
      <c r="B105" s="163" t="s">
        <v>444</v>
      </c>
      <c r="C105" s="163"/>
      <c r="D105" s="164">
        <v>45500</v>
      </c>
      <c r="E105" s="163" t="s">
        <v>768</v>
      </c>
      <c r="F105" s="163"/>
      <c r="G105" s="165">
        <v>2024100984</v>
      </c>
      <c r="H105" s="163" t="s">
        <v>2232</v>
      </c>
      <c r="I105" s="163">
        <v>1085313877</v>
      </c>
      <c r="J105" s="163" t="s">
        <v>2389</v>
      </c>
      <c r="K105" s="163" t="s">
        <v>771</v>
      </c>
      <c r="L105" s="166">
        <v>2024001122</v>
      </c>
      <c r="M105" s="167">
        <v>2800000</v>
      </c>
      <c r="N105" s="24">
        <v>0</v>
      </c>
    </row>
    <row r="106" spans="1:14" x14ac:dyDescent="0.25">
      <c r="A106" s="542"/>
      <c r="B106" s="158" t="s">
        <v>444</v>
      </c>
      <c r="C106" s="158"/>
      <c r="D106" s="159">
        <v>45500</v>
      </c>
      <c r="E106" s="158" t="s">
        <v>768</v>
      </c>
      <c r="F106" s="158"/>
      <c r="G106" s="160">
        <v>2024100986</v>
      </c>
      <c r="H106" s="158" t="s">
        <v>1011</v>
      </c>
      <c r="I106" s="158">
        <v>1085256774</v>
      </c>
      <c r="J106" s="158" t="s">
        <v>2390</v>
      </c>
      <c r="K106" s="158" t="s">
        <v>771</v>
      </c>
      <c r="L106" s="161">
        <v>2024001120</v>
      </c>
      <c r="M106" s="162">
        <v>1600000</v>
      </c>
      <c r="N106" s="29">
        <v>0</v>
      </c>
    </row>
    <row r="107" spans="1:14" x14ac:dyDescent="0.25">
      <c r="A107" s="542"/>
      <c r="B107" s="163" t="s">
        <v>444</v>
      </c>
      <c r="C107" s="163"/>
      <c r="D107" s="164">
        <v>45509</v>
      </c>
      <c r="E107" s="163" t="s">
        <v>768</v>
      </c>
      <c r="F107" s="163"/>
      <c r="G107" s="165">
        <v>2024101006</v>
      </c>
      <c r="H107" s="163" t="s">
        <v>2236</v>
      </c>
      <c r="I107" s="163">
        <v>12989284</v>
      </c>
      <c r="J107" s="163" t="s">
        <v>2391</v>
      </c>
      <c r="K107" s="163" t="s">
        <v>771</v>
      </c>
      <c r="L107" s="166">
        <v>2024000646</v>
      </c>
      <c r="M107" s="167">
        <v>2800000</v>
      </c>
      <c r="N107" s="24">
        <v>0</v>
      </c>
    </row>
    <row r="108" spans="1:14" x14ac:dyDescent="0.25">
      <c r="A108" s="542"/>
      <c r="B108" s="158" t="s">
        <v>444</v>
      </c>
      <c r="C108" s="158"/>
      <c r="D108" s="159">
        <v>45509</v>
      </c>
      <c r="E108" s="158" t="s">
        <v>768</v>
      </c>
      <c r="F108" s="158"/>
      <c r="G108" s="160">
        <v>2024101007</v>
      </c>
      <c r="H108" s="158" t="s">
        <v>2230</v>
      </c>
      <c r="I108" s="158">
        <v>900274678</v>
      </c>
      <c r="J108" s="158" t="s">
        <v>2392</v>
      </c>
      <c r="K108" s="158" t="s">
        <v>771</v>
      </c>
      <c r="L108" s="161">
        <v>2024001525</v>
      </c>
      <c r="M108" s="162">
        <v>1944874</v>
      </c>
      <c r="N108" s="29">
        <v>0</v>
      </c>
    </row>
    <row r="109" spans="1:14" ht="15.75" thickBot="1" x14ac:dyDescent="0.3">
      <c r="A109" s="543"/>
      <c r="B109" s="163" t="s">
        <v>444</v>
      </c>
      <c r="C109" s="163"/>
      <c r="D109" s="164">
        <v>45530</v>
      </c>
      <c r="E109" s="163" t="s">
        <v>768</v>
      </c>
      <c r="F109" s="163"/>
      <c r="G109" s="165">
        <v>2024101034</v>
      </c>
      <c r="H109" s="163" t="s">
        <v>1011</v>
      </c>
      <c r="I109" s="163">
        <v>1085256774</v>
      </c>
      <c r="J109" s="163" t="s">
        <v>2393</v>
      </c>
      <c r="K109" s="163" t="s">
        <v>771</v>
      </c>
      <c r="L109" s="166">
        <v>2024001120</v>
      </c>
      <c r="M109" s="167">
        <v>1600000</v>
      </c>
      <c r="N109" s="24">
        <v>0</v>
      </c>
    </row>
    <row r="110" spans="1:14" x14ac:dyDescent="0.25">
      <c r="A110" s="290"/>
      <c r="B110" s="158" t="s">
        <v>444</v>
      </c>
      <c r="C110" s="158"/>
      <c r="D110" s="159">
        <v>45530</v>
      </c>
      <c r="E110" s="158" t="s">
        <v>768</v>
      </c>
      <c r="F110" s="158"/>
      <c r="G110" s="160">
        <v>2024101035</v>
      </c>
      <c r="H110" s="158" t="s">
        <v>2232</v>
      </c>
      <c r="I110" s="158">
        <v>1085313877</v>
      </c>
      <c r="J110" s="158" t="s">
        <v>2394</v>
      </c>
      <c r="K110" s="158" t="s">
        <v>771</v>
      </c>
      <c r="L110" s="161">
        <v>2024001692</v>
      </c>
      <c r="M110" s="162">
        <v>2250000</v>
      </c>
      <c r="N110" s="29">
        <v>0</v>
      </c>
    </row>
    <row r="111" spans="1:14" x14ac:dyDescent="0.25">
      <c r="A111" s="290"/>
      <c r="B111" s="163" t="s">
        <v>444</v>
      </c>
      <c r="C111" s="163"/>
      <c r="D111" s="164">
        <v>45530</v>
      </c>
      <c r="E111" s="163" t="s">
        <v>768</v>
      </c>
      <c r="F111" s="163"/>
      <c r="G111" s="165">
        <v>2024101035</v>
      </c>
      <c r="H111" s="163" t="s">
        <v>2232</v>
      </c>
      <c r="I111" s="163">
        <v>1085313877</v>
      </c>
      <c r="J111" s="163" t="s">
        <v>2394</v>
      </c>
      <c r="K111" s="163" t="s">
        <v>771</v>
      </c>
      <c r="L111" s="166">
        <v>2024001122</v>
      </c>
      <c r="M111" s="167">
        <v>1000000</v>
      </c>
      <c r="N111" s="24">
        <v>0</v>
      </c>
    </row>
    <row r="112" spans="1:14" x14ac:dyDescent="0.25">
      <c r="A112" s="290"/>
      <c r="B112" s="158" t="s">
        <v>444</v>
      </c>
      <c r="C112" s="158"/>
      <c r="D112" s="159">
        <v>45553</v>
      </c>
      <c r="E112" s="158" t="s">
        <v>768</v>
      </c>
      <c r="F112" s="158"/>
      <c r="G112" s="160">
        <v>2024101102</v>
      </c>
      <c r="H112" s="158" t="s">
        <v>2395</v>
      </c>
      <c r="I112" s="158">
        <v>1085307429</v>
      </c>
      <c r="J112" s="158" t="s">
        <v>2396</v>
      </c>
      <c r="K112" s="158" t="s">
        <v>771</v>
      </c>
      <c r="L112" s="161">
        <v>2024001725</v>
      </c>
      <c r="M112" s="162">
        <v>2800000</v>
      </c>
      <c r="N112" s="29">
        <v>0</v>
      </c>
    </row>
    <row r="113" spans="1:14" x14ac:dyDescent="0.25">
      <c r="A113" s="290"/>
      <c r="B113" s="163" t="s">
        <v>444</v>
      </c>
      <c r="C113" s="163"/>
      <c r="D113" s="164">
        <v>45561</v>
      </c>
      <c r="E113" s="163" t="s">
        <v>768</v>
      </c>
      <c r="F113" s="163"/>
      <c r="G113" s="165">
        <v>2024101117</v>
      </c>
      <c r="H113" s="163" t="s">
        <v>2232</v>
      </c>
      <c r="I113" s="163">
        <v>1085313877</v>
      </c>
      <c r="J113" s="163" t="s">
        <v>2397</v>
      </c>
      <c r="K113" s="163" t="s">
        <v>771</v>
      </c>
      <c r="L113" s="166">
        <v>2024001122</v>
      </c>
      <c r="M113" s="167">
        <v>3250000</v>
      </c>
      <c r="N113" s="24">
        <v>0</v>
      </c>
    </row>
    <row r="114" spans="1:14" x14ac:dyDescent="0.25">
      <c r="A114" s="290"/>
      <c r="B114" s="158" t="s">
        <v>444</v>
      </c>
      <c r="C114" s="158"/>
      <c r="D114" s="159">
        <v>45561</v>
      </c>
      <c r="E114" s="158" t="s">
        <v>768</v>
      </c>
      <c r="F114" s="158"/>
      <c r="G114" s="160">
        <v>2024101119</v>
      </c>
      <c r="H114" s="158" t="s">
        <v>1011</v>
      </c>
      <c r="I114" s="158">
        <v>1085256774</v>
      </c>
      <c r="J114" s="158" t="s">
        <v>2398</v>
      </c>
      <c r="K114" s="158" t="s">
        <v>771</v>
      </c>
      <c r="L114" s="161">
        <v>2024001120</v>
      </c>
      <c r="M114" s="162">
        <v>1600000</v>
      </c>
      <c r="N114" s="29">
        <v>0</v>
      </c>
    </row>
    <row r="115" spans="1:14" x14ac:dyDescent="0.25">
      <c r="A115" s="290"/>
      <c r="B115" s="666"/>
      <c r="C115" s="521"/>
      <c r="D115" s="521"/>
      <c r="E115" s="521"/>
      <c r="F115" s="521"/>
      <c r="G115" s="521"/>
      <c r="H115" s="521"/>
      <c r="I115" s="521"/>
      <c r="J115" s="521"/>
      <c r="K115" s="521"/>
      <c r="L115" s="521"/>
      <c r="M115" s="576">
        <f>SUM(M104:M114)</f>
        <v>24444874</v>
      </c>
      <c r="N115" s="667"/>
    </row>
    <row r="116" spans="1:14" x14ac:dyDescent="0.25">
      <c r="A116" s="290"/>
      <c r="B116" s="546"/>
      <c r="C116" s="512"/>
      <c r="D116" s="512"/>
      <c r="E116" s="512"/>
      <c r="F116" s="512"/>
      <c r="G116" s="512"/>
      <c r="H116" s="512"/>
      <c r="I116" s="512"/>
      <c r="J116" s="512"/>
      <c r="K116" s="512"/>
      <c r="L116" s="512"/>
      <c r="M116" s="577"/>
      <c r="N116" s="577"/>
    </row>
    <row r="117" spans="1:14" x14ac:dyDescent="0.25">
      <c r="A117" s="290"/>
      <c r="B117" s="579" t="s">
        <v>2171</v>
      </c>
      <c r="C117" s="579"/>
      <c r="D117" s="579"/>
      <c r="E117" s="579"/>
      <c r="F117" s="579"/>
      <c r="G117" s="579"/>
      <c r="H117" s="579"/>
      <c r="I117" s="579"/>
      <c r="J117" s="579"/>
      <c r="K117" s="670"/>
      <c r="L117" s="30"/>
      <c r="M117" s="205"/>
      <c r="N117">
        <v>0</v>
      </c>
    </row>
    <row r="118" spans="1:14" x14ac:dyDescent="0.25">
      <c r="A118" s="290"/>
      <c r="B118" s="36" t="s">
        <v>758</v>
      </c>
      <c r="C118" s="36" t="s">
        <v>759</v>
      </c>
      <c r="D118" s="36" t="s">
        <v>760</v>
      </c>
      <c r="E118" s="36" t="s">
        <v>761</v>
      </c>
      <c r="F118" s="36"/>
      <c r="G118" s="36" t="s">
        <v>762</v>
      </c>
      <c r="H118" s="36" t="s">
        <v>763</v>
      </c>
      <c r="I118" s="36" t="s">
        <v>764</v>
      </c>
      <c r="J118" s="36" t="s">
        <v>46</v>
      </c>
      <c r="K118" s="36" t="s">
        <v>765</v>
      </c>
      <c r="L118" s="36" t="s">
        <v>762</v>
      </c>
      <c r="M118" s="36" t="s">
        <v>766</v>
      </c>
      <c r="N118">
        <v>0</v>
      </c>
    </row>
    <row r="119" spans="1:14" x14ac:dyDescent="0.25">
      <c r="A119" s="290"/>
      <c r="B119" s="158" t="s">
        <v>652</v>
      </c>
      <c r="C119" s="158"/>
      <c r="D119" s="159">
        <v>45478</v>
      </c>
      <c r="E119" s="158" t="s">
        <v>1200</v>
      </c>
      <c r="F119" s="158"/>
      <c r="G119" s="160">
        <v>2024000461</v>
      </c>
      <c r="H119" s="158" t="s">
        <v>1590</v>
      </c>
      <c r="I119" s="158">
        <v>900512646</v>
      </c>
      <c r="J119" s="158" t="s">
        <v>2399</v>
      </c>
      <c r="K119" s="158" t="s">
        <v>771</v>
      </c>
      <c r="L119" s="161">
        <v>2024001545</v>
      </c>
      <c r="M119" s="162">
        <v>270000</v>
      </c>
      <c r="N119" s="29">
        <v>0</v>
      </c>
    </row>
    <row r="120" spans="1:14" x14ac:dyDescent="0.25">
      <c r="A120" s="290"/>
      <c r="B120" s="163" t="s">
        <v>652</v>
      </c>
      <c r="C120" s="163"/>
      <c r="D120" s="164">
        <v>45478</v>
      </c>
      <c r="E120" s="163" t="s">
        <v>1200</v>
      </c>
      <c r="F120" s="163"/>
      <c r="G120" s="165">
        <v>2024000464</v>
      </c>
      <c r="H120" s="163" t="s">
        <v>2167</v>
      </c>
      <c r="I120" s="163">
        <v>12750595</v>
      </c>
      <c r="J120" s="163" t="s">
        <v>2400</v>
      </c>
      <c r="K120" s="163" t="s">
        <v>771</v>
      </c>
      <c r="L120" s="166">
        <v>2024000862</v>
      </c>
      <c r="M120" s="167">
        <v>6639</v>
      </c>
      <c r="N120" s="24">
        <v>0</v>
      </c>
    </row>
    <row r="121" spans="1:14" ht="14.25" customHeight="1" x14ac:dyDescent="0.25">
      <c r="A121" s="290"/>
      <c r="B121" s="158" t="s">
        <v>652</v>
      </c>
      <c r="C121" s="158"/>
      <c r="D121" s="159">
        <v>45504</v>
      </c>
      <c r="E121" s="158" t="s">
        <v>1200</v>
      </c>
      <c r="F121" s="158"/>
      <c r="G121" s="160">
        <v>2024000562</v>
      </c>
      <c r="H121" s="158" t="s">
        <v>2046</v>
      </c>
      <c r="I121" s="158">
        <v>37088164</v>
      </c>
      <c r="J121" s="158" t="s">
        <v>2401</v>
      </c>
      <c r="K121" s="158" t="s">
        <v>771</v>
      </c>
      <c r="L121" s="161">
        <v>2024000041</v>
      </c>
      <c r="M121" s="162">
        <v>2000</v>
      </c>
      <c r="N121" s="29">
        <v>0</v>
      </c>
    </row>
    <row r="122" spans="1:14" ht="15" hidden="1" customHeight="1" x14ac:dyDescent="0.25">
      <c r="A122" s="290"/>
      <c r="B122" s="163" t="s">
        <v>652</v>
      </c>
      <c r="C122" s="163"/>
      <c r="D122" s="164">
        <v>45514</v>
      </c>
      <c r="E122" s="163" t="s">
        <v>1200</v>
      </c>
      <c r="F122" s="163"/>
      <c r="G122" s="165">
        <v>2024000580</v>
      </c>
      <c r="H122" s="163" t="s">
        <v>2402</v>
      </c>
      <c r="I122" s="163">
        <v>890900943</v>
      </c>
      <c r="J122" s="163" t="s">
        <v>2403</v>
      </c>
      <c r="K122" s="163" t="s">
        <v>771</v>
      </c>
      <c r="L122" s="166">
        <v>2024001709</v>
      </c>
      <c r="M122" s="167">
        <v>38826</v>
      </c>
      <c r="N122" s="24">
        <v>0</v>
      </c>
    </row>
    <row r="123" spans="1:14" ht="21" customHeight="1" x14ac:dyDescent="0.25">
      <c r="A123" s="290"/>
      <c r="B123" s="158" t="s">
        <v>652</v>
      </c>
      <c r="C123" s="158"/>
      <c r="D123" s="159">
        <v>45524</v>
      </c>
      <c r="E123" s="158" t="s">
        <v>1200</v>
      </c>
      <c r="F123" s="158"/>
      <c r="G123" s="160">
        <v>2024000605</v>
      </c>
      <c r="H123" s="158" t="s">
        <v>2167</v>
      </c>
      <c r="I123" s="158">
        <v>12750595</v>
      </c>
      <c r="J123" s="158" t="s">
        <v>2404</v>
      </c>
      <c r="K123" s="158" t="s">
        <v>771</v>
      </c>
      <c r="L123" s="161">
        <v>2024001772</v>
      </c>
      <c r="M123" s="162">
        <v>16639</v>
      </c>
      <c r="N123" s="29">
        <v>0</v>
      </c>
    </row>
    <row r="124" spans="1:14" x14ac:dyDescent="0.25">
      <c r="B124" s="163" t="s">
        <v>652</v>
      </c>
      <c r="C124" s="163"/>
      <c r="D124" s="164">
        <v>45535</v>
      </c>
      <c r="E124" s="163" t="s">
        <v>1200</v>
      </c>
      <c r="F124" s="163"/>
      <c r="G124" s="165">
        <v>2024000658</v>
      </c>
      <c r="H124" s="163" t="s">
        <v>2046</v>
      </c>
      <c r="I124" s="163">
        <v>37088164</v>
      </c>
      <c r="J124" s="163" t="s">
        <v>2405</v>
      </c>
      <c r="K124" s="163" t="s">
        <v>771</v>
      </c>
      <c r="L124" s="166">
        <v>2024000041</v>
      </c>
      <c r="M124" s="167">
        <v>15000</v>
      </c>
      <c r="N124" s="24">
        <v>0</v>
      </c>
    </row>
    <row r="125" spans="1:14" x14ac:dyDescent="0.25">
      <c r="B125" s="158" t="s">
        <v>652</v>
      </c>
      <c r="C125" s="158"/>
      <c r="D125" s="159">
        <v>45535</v>
      </c>
      <c r="E125" s="158" t="s">
        <v>1200</v>
      </c>
      <c r="F125" s="158"/>
      <c r="G125" s="160">
        <v>2024000671</v>
      </c>
      <c r="H125" s="158" t="s">
        <v>1590</v>
      </c>
      <c r="I125" s="158">
        <v>900512646</v>
      </c>
      <c r="J125" s="158" t="s">
        <v>2406</v>
      </c>
      <c r="K125" s="158" t="s">
        <v>771</v>
      </c>
      <c r="L125" s="161">
        <v>2024001863</v>
      </c>
      <c r="M125" s="162">
        <v>1387500</v>
      </c>
      <c r="N125" s="29">
        <v>0</v>
      </c>
    </row>
    <row r="126" spans="1:14" x14ac:dyDescent="0.25">
      <c r="B126" s="163" t="s">
        <v>652</v>
      </c>
      <c r="C126" s="163"/>
      <c r="D126" s="164">
        <v>45538</v>
      </c>
      <c r="E126" s="163" t="s">
        <v>1200</v>
      </c>
      <c r="F126" s="163"/>
      <c r="G126" s="165">
        <v>2024000672</v>
      </c>
      <c r="H126" s="163" t="s">
        <v>2251</v>
      </c>
      <c r="I126" s="163">
        <v>12966703</v>
      </c>
      <c r="J126" s="163" t="s">
        <v>2407</v>
      </c>
      <c r="K126" s="163" t="s">
        <v>771</v>
      </c>
      <c r="L126" s="166">
        <v>2024001990</v>
      </c>
      <c r="M126" s="167">
        <v>1084118</v>
      </c>
      <c r="N126" s="24">
        <v>0</v>
      </c>
    </row>
    <row r="127" spans="1:14" x14ac:dyDescent="0.25">
      <c r="B127" s="158" t="s">
        <v>652</v>
      </c>
      <c r="C127" s="158"/>
      <c r="D127" s="159">
        <v>45547</v>
      </c>
      <c r="E127" s="158" t="s">
        <v>1200</v>
      </c>
      <c r="F127" s="158"/>
      <c r="G127" s="160">
        <v>2024000700</v>
      </c>
      <c r="H127" s="158" t="s">
        <v>2251</v>
      </c>
      <c r="I127" s="158">
        <v>12966703</v>
      </c>
      <c r="J127" s="158" t="s">
        <v>2408</v>
      </c>
      <c r="K127" s="158" t="s">
        <v>771</v>
      </c>
      <c r="L127" s="161">
        <v>2024002106</v>
      </c>
      <c r="M127" s="162">
        <v>79895</v>
      </c>
      <c r="N127" s="29">
        <v>0</v>
      </c>
    </row>
    <row r="128" spans="1:14" x14ac:dyDescent="0.25">
      <c r="B128" s="671"/>
      <c r="C128" s="671"/>
      <c r="D128" s="671"/>
      <c r="E128" s="671"/>
      <c r="F128" s="671"/>
      <c r="G128" s="671"/>
      <c r="H128" s="671"/>
      <c r="I128" s="671"/>
      <c r="J128" s="671"/>
      <c r="K128" s="671"/>
      <c r="L128" s="30" t="s">
        <v>779</v>
      </c>
      <c r="M128" s="205">
        <v>2900617</v>
      </c>
      <c r="N128" s="30">
        <v>0</v>
      </c>
    </row>
    <row r="129" spans="2:14" x14ac:dyDescent="0.25">
      <c r="B129" s="324"/>
      <c r="C129" s="306" t="s">
        <v>2060</v>
      </c>
      <c r="D129" s="30"/>
      <c r="E129" s="30"/>
      <c r="F129" s="30"/>
      <c r="G129" s="30"/>
      <c r="H129" s="30"/>
      <c r="I129" s="30"/>
      <c r="J129" s="30"/>
      <c r="K129" s="30"/>
      <c r="L129" s="30"/>
      <c r="M129" s="205"/>
      <c r="N129" s="30"/>
    </row>
    <row r="130" spans="2:14" x14ac:dyDescent="0.25">
      <c r="B130" s="36" t="s">
        <v>758</v>
      </c>
      <c r="C130" s="36" t="s">
        <v>759</v>
      </c>
      <c r="D130" s="36" t="s">
        <v>760</v>
      </c>
      <c r="E130" s="36" t="s">
        <v>761</v>
      </c>
      <c r="F130" s="36"/>
      <c r="G130" s="36" t="s">
        <v>762</v>
      </c>
      <c r="H130" s="36" t="s">
        <v>763</v>
      </c>
      <c r="I130" s="36" t="s">
        <v>764</v>
      </c>
      <c r="J130" s="36" t="s">
        <v>46</v>
      </c>
      <c r="K130" s="36" t="s">
        <v>765</v>
      </c>
      <c r="L130" s="36" t="s">
        <v>762</v>
      </c>
      <c r="M130" s="36" t="s">
        <v>766</v>
      </c>
      <c r="N130" s="36" t="s">
        <v>767</v>
      </c>
    </row>
    <row r="131" spans="2:14" x14ac:dyDescent="0.25">
      <c r="B131" s="158" t="s">
        <v>653</v>
      </c>
      <c r="C131" s="158"/>
      <c r="D131" s="159">
        <v>45484</v>
      </c>
      <c r="E131" s="158" t="s">
        <v>1206</v>
      </c>
      <c r="F131" s="158"/>
      <c r="G131" s="160">
        <v>2024000236</v>
      </c>
      <c r="H131" s="158" t="s">
        <v>2262</v>
      </c>
      <c r="I131" s="158">
        <v>814002348</v>
      </c>
      <c r="J131" s="158" t="s">
        <v>2409</v>
      </c>
      <c r="K131" s="158" t="s">
        <v>771</v>
      </c>
      <c r="L131" s="161">
        <v>2024001620</v>
      </c>
      <c r="M131" s="162">
        <v>91848.22</v>
      </c>
      <c r="N131" s="29">
        <v>0</v>
      </c>
    </row>
    <row r="132" spans="2:14" x14ac:dyDescent="0.25">
      <c r="B132" s="163" t="s">
        <v>653</v>
      </c>
      <c r="C132" s="163"/>
      <c r="D132" s="164">
        <v>45524</v>
      </c>
      <c r="E132" s="163" t="s">
        <v>1206</v>
      </c>
      <c r="F132" s="163"/>
      <c r="G132" s="165">
        <v>2024000281</v>
      </c>
      <c r="H132" s="163" t="s">
        <v>1590</v>
      </c>
      <c r="I132" s="163">
        <v>900512646</v>
      </c>
      <c r="J132" s="163" t="s">
        <v>2410</v>
      </c>
      <c r="K132" s="163" t="s">
        <v>771</v>
      </c>
      <c r="L132" s="166">
        <v>2024001770</v>
      </c>
      <c r="M132" s="167">
        <v>220000</v>
      </c>
      <c r="N132" s="24">
        <v>0</v>
      </c>
    </row>
    <row r="133" spans="2:14" x14ac:dyDescent="0.25">
      <c r="B133" s="671"/>
      <c r="C133" s="671"/>
      <c r="D133" s="671"/>
      <c r="E133" s="671"/>
      <c r="F133" s="671"/>
      <c r="G133" s="671"/>
      <c r="H133" s="671"/>
      <c r="I133" s="671"/>
      <c r="J133" s="671"/>
      <c r="K133" s="671"/>
      <c r="L133" s="30" t="s">
        <v>779</v>
      </c>
      <c r="M133" s="205">
        <v>311848.21999999997</v>
      </c>
      <c r="N133" s="30">
        <v>0</v>
      </c>
    </row>
    <row r="134" spans="2:14" x14ac:dyDescent="0.25">
      <c r="B134" s="192" t="s">
        <v>2322</v>
      </c>
      <c r="C134" s="25"/>
      <c r="D134" s="26"/>
      <c r="E134" s="25"/>
      <c r="F134" s="25"/>
      <c r="G134" s="25"/>
      <c r="H134" s="25"/>
      <c r="I134" s="25"/>
      <c r="J134" s="25"/>
      <c r="K134" s="25"/>
      <c r="L134" s="30"/>
      <c r="M134" s="205"/>
      <c r="N134" s="24">
        <v>0</v>
      </c>
    </row>
    <row r="135" spans="2:14" x14ac:dyDescent="0.25">
      <c r="B135" s="36" t="s">
        <v>758</v>
      </c>
      <c r="C135" s="36" t="s">
        <v>759</v>
      </c>
      <c r="D135" s="36" t="s">
        <v>760</v>
      </c>
      <c r="E135" s="36" t="s">
        <v>761</v>
      </c>
      <c r="F135" s="36"/>
      <c r="G135" s="36" t="s">
        <v>762</v>
      </c>
      <c r="H135" s="36" t="s">
        <v>763</v>
      </c>
      <c r="I135" s="36" t="s">
        <v>764</v>
      </c>
      <c r="J135" s="36" t="s">
        <v>46</v>
      </c>
      <c r="K135" s="36" t="s">
        <v>765</v>
      </c>
      <c r="L135" s="36" t="s">
        <v>762</v>
      </c>
      <c r="M135" s="36" t="s">
        <v>766</v>
      </c>
      <c r="N135" s="29">
        <v>0</v>
      </c>
    </row>
    <row r="136" spans="2:14" x14ac:dyDescent="0.25">
      <c r="B136" s="158" t="s">
        <v>79</v>
      </c>
      <c r="C136" s="158"/>
      <c r="D136" s="159">
        <v>45505</v>
      </c>
      <c r="E136" s="158" t="s">
        <v>768</v>
      </c>
      <c r="F136" s="158"/>
      <c r="G136" s="160">
        <v>2024700101</v>
      </c>
      <c r="H136" s="158" t="s">
        <v>1138</v>
      </c>
      <c r="I136" s="158">
        <v>30723791</v>
      </c>
      <c r="J136" s="158" t="s">
        <v>2411</v>
      </c>
      <c r="K136" s="158" t="s">
        <v>771</v>
      </c>
      <c r="L136" s="161">
        <v>2024001719</v>
      </c>
      <c r="M136" s="162">
        <v>172103</v>
      </c>
      <c r="N136" s="29">
        <v>0</v>
      </c>
    </row>
    <row r="137" spans="2:14" x14ac:dyDescent="0.25">
      <c r="B137" s="521"/>
      <c r="C137" s="521"/>
      <c r="D137" s="521"/>
      <c r="E137" s="521"/>
      <c r="F137" s="521"/>
      <c r="G137" s="521"/>
      <c r="H137" s="521"/>
      <c r="I137" s="521"/>
      <c r="J137" s="521"/>
      <c r="K137" s="521"/>
      <c r="L137" s="521"/>
      <c r="M137" s="513"/>
      <c r="N137" s="513"/>
    </row>
    <row r="138" spans="2:14" x14ac:dyDescent="0.25">
      <c r="B138" s="512"/>
      <c r="C138" s="512"/>
      <c r="D138" s="512"/>
      <c r="E138" s="512"/>
      <c r="F138" s="512"/>
      <c r="G138" s="512"/>
      <c r="H138" s="512"/>
      <c r="I138" s="512"/>
      <c r="J138" s="512"/>
      <c r="K138" s="512"/>
      <c r="L138" s="512"/>
      <c r="M138" s="514"/>
      <c r="N138" s="514"/>
    </row>
    <row r="139" spans="2:14" x14ac:dyDescent="0.25">
      <c r="B139" s="510"/>
      <c r="C139" s="510"/>
      <c r="D139" s="510"/>
      <c r="E139" s="510"/>
      <c r="F139" s="510"/>
      <c r="G139" s="510"/>
      <c r="H139" s="510"/>
      <c r="I139" s="510"/>
      <c r="J139" s="510"/>
      <c r="K139" s="510"/>
      <c r="L139" s="30" t="s">
        <v>779</v>
      </c>
      <c r="M139" s="205">
        <v>172103</v>
      </c>
      <c r="N139" s="30">
        <v>0</v>
      </c>
    </row>
    <row r="140" spans="2:14" x14ac:dyDescent="0.25">
      <c r="B140" s="30"/>
      <c r="C140" s="641" t="s">
        <v>2189</v>
      </c>
      <c r="D140" s="641"/>
      <c r="E140" s="641"/>
      <c r="F140" s="641"/>
      <c r="G140" s="641"/>
      <c r="H140" s="641"/>
      <c r="I140" s="30"/>
      <c r="J140" s="30"/>
      <c r="K140" s="30"/>
      <c r="L140" s="30"/>
      <c r="M140" s="205"/>
    </row>
    <row r="141" spans="2:14" ht="28.5" x14ac:dyDescent="0.25">
      <c r="C141" s="316" t="s">
        <v>2321</v>
      </c>
      <c r="D141" s="316" t="s">
        <v>2191</v>
      </c>
      <c r="E141" s="316" t="s">
        <v>2200</v>
      </c>
      <c r="F141" s="316" t="s">
        <v>2412</v>
      </c>
      <c r="G141" s="316" t="s">
        <v>2194</v>
      </c>
      <c r="H141" s="316" t="s">
        <v>2195</v>
      </c>
      <c r="I141" s="322"/>
    </row>
    <row r="142" spans="2:14" x14ac:dyDescent="0.25">
      <c r="C142" s="172" t="s">
        <v>1769</v>
      </c>
      <c r="D142" s="317">
        <f>+'ENERO-MARZO 2024'!E149</f>
        <v>6005710</v>
      </c>
      <c r="E142" s="317">
        <v>8422660</v>
      </c>
      <c r="F142" s="317">
        <f>+M20</f>
        <v>9607940</v>
      </c>
      <c r="G142" s="317">
        <f>+F142-E142</f>
        <v>1185280</v>
      </c>
      <c r="H142" s="318">
        <f>+(F142/E142)-1</f>
        <v>0.14072513908907647</v>
      </c>
      <c r="I142" s="322"/>
    </row>
    <row r="143" spans="2:14" x14ac:dyDescent="0.25">
      <c r="C143" s="172" t="s">
        <v>1155</v>
      </c>
      <c r="D143" s="317">
        <f>+'ENERO-MARZO 2024'!E150</f>
        <v>30036720</v>
      </c>
      <c r="E143" s="317">
        <v>30045460</v>
      </c>
      <c r="F143" s="317">
        <f>+M7+M13</f>
        <v>27527810</v>
      </c>
      <c r="G143" s="317">
        <f t="shared" ref="G143:G152" si="0">+F143-E143</f>
        <v>-2517650</v>
      </c>
      <c r="H143" s="318">
        <f t="shared" ref="H143:H152" si="1">+(F143/E143)-1</f>
        <v>-8.3794689780086529E-2</v>
      </c>
      <c r="I143" s="322"/>
    </row>
    <row r="144" spans="2:14" x14ac:dyDescent="0.25">
      <c r="C144" s="172" t="s">
        <v>1481</v>
      </c>
      <c r="D144" s="317">
        <f>+'ENERO-MARZO 2024'!E151</f>
        <v>2362959.4900000002</v>
      </c>
      <c r="E144" s="317">
        <v>840336.3</v>
      </c>
      <c r="F144" s="317">
        <f>+M43</f>
        <v>4989171.9399999995</v>
      </c>
      <c r="G144" s="317">
        <f t="shared" si="0"/>
        <v>4148835.6399999997</v>
      </c>
      <c r="H144" s="318">
        <f t="shared" si="1"/>
        <v>4.9371134389886517</v>
      </c>
      <c r="I144" s="322"/>
    </row>
    <row r="145" spans="3:13" x14ac:dyDescent="0.25">
      <c r="C145" s="172" t="s">
        <v>2188</v>
      </c>
      <c r="D145" s="317">
        <f>+'ENERO-MARZO 2024'!E152</f>
        <v>1116972</v>
      </c>
      <c r="E145" s="317">
        <v>759244</v>
      </c>
      <c r="F145" s="344">
        <v>1248372</v>
      </c>
      <c r="G145" s="317">
        <f t="shared" si="0"/>
        <v>489128</v>
      </c>
      <c r="H145" s="318">
        <f t="shared" si="1"/>
        <v>0.64423031331166269</v>
      </c>
      <c r="I145" s="322"/>
    </row>
    <row r="146" spans="3:13" x14ac:dyDescent="0.25">
      <c r="C146" s="172" t="s">
        <v>1199</v>
      </c>
      <c r="D146" s="317">
        <f>+'ENERO-MARZO 2024'!E153</f>
        <v>21432997</v>
      </c>
      <c r="E146" s="317">
        <v>20438880</v>
      </c>
      <c r="F146" s="317">
        <f>+M78+M86</f>
        <v>25492995</v>
      </c>
      <c r="G146" s="317">
        <f t="shared" si="0"/>
        <v>5054115</v>
      </c>
      <c r="H146" s="318">
        <f t="shared" si="1"/>
        <v>0.24727944975458538</v>
      </c>
      <c r="I146" s="322"/>
    </row>
    <row r="147" spans="3:13" x14ac:dyDescent="0.25">
      <c r="C147" s="172" t="s">
        <v>2073</v>
      </c>
      <c r="D147" s="317">
        <f>+'ENERO-MARZO 2024'!E154</f>
        <v>61965598</v>
      </c>
      <c r="E147" s="317">
        <v>40135700</v>
      </c>
      <c r="F147" s="317">
        <f>+M115</f>
        <v>24444874</v>
      </c>
      <c r="G147" s="317">
        <f t="shared" si="0"/>
        <v>-15690826</v>
      </c>
      <c r="H147" s="318">
        <f t="shared" si="1"/>
        <v>-0.39094437122063397</v>
      </c>
      <c r="I147" s="322"/>
    </row>
    <row r="148" spans="3:13" x14ac:dyDescent="0.25">
      <c r="C148" s="172" t="s">
        <v>2163</v>
      </c>
      <c r="D148" s="317">
        <f>+'ENERO-MARZO 2024'!E155</f>
        <v>3045145</v>
      </c>
      <c r="E148" s="317">
        <v>0</v>
      </c>
      <c r="F148" s="317">
        <v>0</v>
      </c>
      <c r="G148" s="317">
        <f t="shared" si="0"/>
        <v>0</v>
      </c>
      <c r="H148" s="318">
        <v>0</v>
      </c>
      <c r="I148" s="322"/>
    </row>
    <row r="149" spans="3:13" x14ac:dyDescent="0.25">
      <c r="C149" s="172" t="s">
        <v>2074</v>
      </c>
      <c r="D149" s="317">
        <f>+'ENERO-MARZO 2024'!E156</f>
        <v>1106570.3199999998</v>
      </c>
      <c r="E149" s="317">
        <v>4209657.8099999996</v>
      </c>
      <c r="F149" s="317">
        <f>+M128+M133</f>
        <v>3212465.2199999997</v>
      </c>
      <c r="G149" s="317">
        <f t="shared" si="0"/>
        <v>-997192.58999999985</v>
      </c>
      <c r="H149" s="318">
        <f t="shared" si="1"/>
        <v>-0.23688210182575387</v>
      </c>
      <c r="I149" s="322"/>
    </row>
    <row r="150" spans="3:13" x14ac:dyDescent="0.25">
      <c r="C150" s="172" t="s">
        <v>2063</v>
      </c>
      <c r="D150" s="317">
        <f>+'ENERO-MARZO 2024'!E157</f>
        <v>202859</v>
      </c>
      <c r="E150" s="317">
        <v>10013</v>
      </c>
      <c r="F150" s="317">
        <f>+L92+L100</f>
        <v>840008.77</v>
      </c>
      <c r="G150" s="317">
        <f t="shared" si="0"/>
        <v>829995.77</v>
      </c>
      <c r="H150" s="318">
        <f t="shared" si="1"/>
        <v>82.89181763707181</v>
      </c>
      <c r="I150" s="322"/>
      <c r="M150"/>
    </row>
    <row r="151" spans="3:13" x14ac:dyDescent="0.25">
      <c r="C151" s="172" t="s">
        <v>2327</v>
      </c>
      <c r="D151" s="317">
        <f>+'ENERO-MARZO 2024'!E158</f>
        <v>930325</v>
      </c>
      <c r="E151" s="317">
        <v>12023947</v>
      </c>
      <c r="F151" s="317">
        <v>0</v>
      </c>
      <c r="G151" s="317">
        <f t="shared" si="0"/>
        <v>-12023947</v>
      </c>
      <c r="H151" s="318">
        <f t="shared" si="1"/>
        <v>-1</v>
      </c>
      <c r="I151" s="322"/>
      <c r="M151"/>
    </row>
    <row r="152" spans="3:13" x14ac:dyDescent="0.25">
      <c r="C152" s="172" t="s">
        <v>119</v>
      </c>
      <c r="D152" s="317">
        <v>0</v>
      </c>
      <c r="E152" s="317">
        <v>12940178</v>
      </c>
      <c r="F152" s="317">
        <f>+M139</f>
        <v>172103</v>
      </c>
      <c r="G152" s="317">
        <f t="shared" si="0"/>
        <v>-12768075</v>
      </c>
      <c r="H152" s="318">
        <f t="shared" si="1"/>
        <v>-0.98670010567088029</v>
      </c>
      <c r="I152" s="322"/>
      <c r="M152"/>
    </row>
    <row r="153" spans="3:13" x14ac:dyDescent="0.25">
      <c r="C153" s="316" t="s">
        <v>2193</v>
      </c>
      <c r="D153" s="262">
        <f>SUM(D142:D152)</f>
        <v>128205855.81</v>
      </c>
      <c r="E153" s="262">
        <f>SUM(E142:E152)</f>
        <v>129826076.11</v>
      </c>
      <c r="F153" s="262">
        <f>SUM(F142:F152)</f>
        <v>97535739.929999992</v>
      </c>
      <c r="G153" s="262">
        <f>SUM(G142:G152)</f>
        <v>-32290336.18</v>
      </c>
      <c r="H153" s="321">
        <f>(E153/D153)-1</f>
        <v>1.2637646617336573E-2</v>
      </c>
      <c r="M153"/>
    </row>
  </sheetData>
  <mergeCells count="30">
    <mergeCell ref="B139:K139"/>
    <mergeCell ref="B117:K117"/>
    <mergeCell ref="B128:K128"/>
    <mergeCell ref="B133:K133"/>
    <mergeCell ref="B137:L138"/>
    <mergeCell ref="M137:N138"/>
    <mergeCell ref="B86:K86"/>
    <mergeCell ref="B115:L116"/>
    <mergeCell ref="M115:N116"/>
    <mergeCell ref="M20:N21"/>
    <mergeCell ref="B22:K22"/>
    <mergeCell ref="B63:L63"/>
    <mergeCell ref="B100:K101"/>
    <mergeCell ref="L100:M101"/>
    <mergeCell ref="C140:H140"/>
    <mergeCell ref="B7:L8"/>
    <mergeCell ref="M7:N8"/>
    <mergeCell ref="A91:A103"/>
    <mergeCell ref="A104:A109"/>
    <mergeCell ref="A62:A85"/>
    <mergeCell ref="A86:A90"/>
    <mergeCell ref="B78:L79"/>
    <mergeCell ref="M78:N79"/>
    <mergeCell ref="A44:A61"/>
    <mergeCell ref="A2:A12"/>
    <mergeCell ref="A16:A25"/>
    <mergeCell ref="A26:A42"/>
    <mergeCell ref="B20:L21"/>
    <mergeCell ref="B92:K93"/>
    <mergeCell ref="L92:M93"/>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EE39F-D1F5-488F-85C0-156F084220D0}">
  <dimension ref="A1:P368"/>
  <sheetViews>
    <sheetView topLeftCell="D325" zoomScale="87" zoomScaleNormal="87" workbookViewId="0">
      <selection activeCell="G367" sqref="G367"/>
    </sheetView>
  </sheetViews>
  <sheetFormatPr baseColWidth="10" defaultRowHeight="15" x14ac:dyDescent="0.25"/>
  <cols>
    <col min="1" max="1" width="16" customWidth="1"/>
    <col min="2" max="2" width="37.140625" customWidth="1"/>
    <col min="3" max="3" width="43.85546875" customWidth="1"/>
    <col min="4" max="4" width="17.7109375" customWidth="1"/>
    <col min="5" max="5" width="22.5703125" customWidth="1"/>
    <col min="6" max="6" width="23.140625" style="357" customWidth="1"/>
    <col min="7" max="7" width="23.42578125" style="353" customWidth="1"/>
    <col min="8" max="8" width="30.5703125" customWidth="1"/>
    <col min="9" max="9" width="17" customWidth="1"/>
    <col min="10" max="10" width="44" customWidth="1"/>
    <col min="11" max="11" width="22.85546875" customWidth="1"/>
    <col min="12" max="12" width="16.140625" customWidth="1"/>
    <col min="13" max="13" width="16.140625" style="50" customWidth="1"/>
    <col min="14" max="14" width="0.140625" customWidth="1"/>
    <col min="15" max="15" width="16.85546875" customWidth="1"/>
    <col min="16" max="16" width="13.85546875" customWidth="1"/>
  </cols>
  <sheetData>
    <row r="1" spans="1:16" ht="24" thickBot="1" x14ac:dyDescent="0.4">
      <c r="A1" s="266"/>
      <c r="B1" s="267" t="s">
        <v>1158</v>
      </c>
      <c r="C1" s="35"/>
      <c r="D1" s="35"/>
      <c r="E1" s="35"/>
      <c r="F1" s="356"/>
      <c r="G1" s="352"/>
      <c r="H1" s="35"/>
      <c r="I1" s="35"/>
      <c r="J1" s="35"/>
      <c r="K1" s="35"/>
      <c r="L1" s="35"/>
      <c r="M1" s="52"/>
    </row>
    <row r="2" spans="1:16" ht="39" customHeight="1" x14ac:dyDescent="0.35">
      <c r="A2" s="523" t="s">
        <v>1934</v>
      </c>
      <c r="B2" s="372" t="s">
        <v>2572</v>
      </c>
      <c r="C2" s="172"/>
      <c r="D2" s="172"/>
      <c r="E2" s="172"/>
      <c r="F2" s="373"/>
      <c r="G2" s="374"/>
      <c r="H2" s="172"/>
      <c r="I2" s="172"/>
      <c r="J2" s="172"/>
      <c r="K2" s="172"/>
      <c r="L2" s="172"/>
      <c r="M2" s="173"/>
    </row>
    <row r="3" spans="1:16" ht="29.25" customHeight="1" x14ac:dyDescent="0.25">
      <c r="A3" s="524"/>
      <c r="B3" s="176" t="s">
        <v>758</v>
      </c>
      <c r="C3" s="176" t="s">
        <v>759</v>
      </c>
      <c r="D3" s="375" t="s">
        <v>760</v>
      </c>
      <c r="E3" s="375" t="s">
        <v>761</v>
      </c>
      <c r="F3" s="376"/>
      <c r="G3" s="174" t="s">
        <v>762</v>
      </c>
      <c r="H3" s="375" t="s">
        <v>763</v>
      </c>
      <c r="I3" s="375" t="s">
        <v>764</v>
      </c>
      <c r="J3" s="375" t="s">
        <v>46</v>
      </c>
      <c r="K3" s="375" t="s">
        <v>765</v>
      </c>
      <c r="L3" s="375" t="s">
        <v>762</v>
      </c>
      <c r="M3" s="176" t="s">
        <v>766</v>
      </c>
      <c r="N3" t="s">
        <v>767</v>
      </c>
    </row>
    <row r="4" spans="1:16" ht="56.25" customHeight="1" x14ac:dyDescent="0.25">
      <c r="A4" s="524"/>
      <c r="B4" s="158" t="s">
        <v>672</v>
      </c>
      <c r="C4" s="158"/>
      <c r="D4" s="159">
        <v>45572</v>
      </c>
      <c r="E4" s="158" t="s">
        <v>768</v>
      </c>
      <c r="F4" s="160"/>
      <c r="G4" s="160">
        <v>2024101176</v>
      </c>
      <c r="H4" s="158" t="s">
        <v>769</v>
      </c>
      <c r="I4" s="158">
        <v>891200200</v>
      </c>
      <c r="J4" s="158" t="s">
        <v>2424</v>
      </c>
      <c r="K4" s="158" t="s">
        <v>771</v>
      </c>
      <c r="L4" s="161">
        <v>2024000004</v>
      </c>
      <c r="M4" s="162">
        <v>2490020</v>
      </c>
      <c r="N4" s="370">
        <v>0</v>
      </c>
    </row>
    <row r="5" spans="1:16" ht="56.25" customHeight="1" x14ac:dyDescent="0.25">
      <c r="A5" s="524"/>
      <c r="B5" s="163" t="s">
        <v>672</v>
      </c>
      <c r="C5" s="163"/>
      <c r="D5" s="164">
        <v>45572</v>
      </c>
      <c r="E5" s="163" t="s">
        <v>768</v>
      </c>
      <c r="F5" s="165"/>
      <c r="G5" s="165">
        <v>2024101176</v>
      </c>
      <c r="H5" s="163" t="s">
        <v>769</v>
      </c>
      <c r="I5" s="163">
        <v>891200200</v>
      </c>
      <c r="J5" s="163" t="s">
        <v>2424</v>
      </c>
      <c r="K5" s="163" t="s">
        <v>771</v>
      </c>
      <c r="L5" s="166">
        <v>2024001892</v>
      </c>
      <c r="M5" s="167">
        <v>3645340</v>
      </c>
      <c r="N5" s="371">
        <v>0</v>
      </c>
    </row>
    <row r="6" spans="1:16" ht="56.25" customHeight="1" x14ac:dyDescent="0.25">
      <c r="A6" s="524"/>
      <c r="B6" s="158" t="s">
        <v>672</v>
      </c>
      <c r="C6" s="158"/>
      <c r="D6" s="159">
        <v>45609</v>
      </c>
      <c r="E6" s="158" t="s">
        <v>768</v>
      </c>
      <c r="F6" s="160"/>
      <c r="G6" s="160">
        <v>2024101259</v>
      </c>
      <c r="H6" s="158" t="s">
        <v>769</v>
      </c>
      <c r="I6" s="158">
        <v>891200200</v>
      </c>
      <c r="J6" s="158" t="s">
        <v>2425</v>
      </c>
      <c r="K6" s="158" t="s">
        <v>771</v>
      </c>
      <c r="L6" s="161">
        <v>2024001892</v>
      </c>
      <c r="M6" s="162">
        <v>6154420</v>
      </c>
      <c r="N6" s="371"/>
    </row>
    <row r="7" spans="1:16" ht="29.25" customHeight="1" x14ac:dyDescent="0.25">
      <c r="A7" s="524"/>
      <c r="B7" s="163" t="s">
        <v>672</v>
      </c>
      <c r="C7" s="163"/>
      <c r="D7" s="164">
        <v>45632</v>
      </c>
      <c r="E7" s="163" t="s">
        <v>768</v>
      </c>
      <c r="F7" s="165"/>
      <c r="G7" s="165">
        <v>2024101336</v>
      </c>
      <c r="H7" s="163" t="s">
        <v>769</v>
      </c>
      <c r="I7" s="163">
        <v>891200200</v>
      </c>
      <c r="J7" s="163" t="s">
        <v>2426</v>
      </c>
      <c r="K7" s="163" t="s">
        <v>771</v>
      </c>
      <c r="L7" s="166">
        <v>2024001892</v>
      </c>
      <c r="M7" s="167">
        <v>6355830</v>
      </c>
      <c r="N7" s="370">
        <v>0</v>
      </c>
    </row>
    <row r="8" spans="1:16" ht="29.25" customHeight="1" x14ac:dyDescent="0.25">
      <c r="A8" s="524"/>
      <c r="B8" s="515" t="s">
        <v>1154</v>
      </c>
      <c r="C8" s="515"/>
      <c r="D8" s="515"/>
      <c r="E8" s="515"/>
      <c r="F8" s="515"/>
      <c r="G8" s="515"/>
      <c r="H8" s="515"/>
      <c r="I8" s="515"/>
      <c r="J8" s="515"/>
      <c r="K8" s="515"/>
      <c r="L8" s="515"/>
      <c r="M8" s="368">
        <f>SUM(M4:M7)</f>
        <v>18645610</v>
      </c>
      <c r="N8" s="369"/>
      <c r="O8" s="344">
        <v>18645610</v>
      </c>
    </row>
    <row r="9" spans="1:16" ht="29.25" customHeight="1" x14ac:dyDescent="0.25">
      <c r="A9" s="524"/>
      <c r="B9" s="30"/>
      <c r="C9" s="30"/>
      <c r="D9" s="30"/>
      <c r="E9" s="30"/>
      <c r="F9" s="30"/>
      <c r="G9" s="30"/>
      <c r="H9" s="30"/>
      <c r="I9" s="30"/>
      <c r="J9" s="30"/>
      <c r="K9" s="30"/>
      <c r="L9" s="30"/>
      <c r="M9"/>
      <c r="N9" s="369"/>
    </row>
    <row r="10" spans="1:16" ht="27.75" customHeight="1" x14ac:dyDescent="0.25">
      <c r="A10" s="524"/>
      <c r="B10" s="682" t="s">
        <v>1469</v>
      </c>
      <c r="C10" s="682"/>
      <c r="D10" s="682"/>
      <c r="E10" s="682"/>
      <c r="F10" s="682"/>
      <c r="G10" s="682"/>
      <c r="H10" s="682"/>
      <c r="I10" s="682"/>
      <c r="J10" s="682"/>
      <c r="K10" s="682"/>
      <c r="L10" s="682"/>
      <c r="M10" s="682"/>
      <c r="N10" s="369"/>
    </row>
    <row r="11" spans="1:16" ht="38.25" customHeight="1" x14ac:dyDescent="0.25">
      <c r="A11" s="524"/>
      <c r="B11" s="176" t="s">
        <v>758</v>
      </c>
      <c r="C11" s="176" t="s">
        <v>759</v>
      </c>
      <c r="D11" s="375" t="s">
        <v>760</v>
      </c>
      <c r="E11" s="375" t="s">
        <v>761</v>
      </c>
      <c r="F11" s="376"/>
      <c r="G11" s="174" t="s">
        <v>762</v>
      </c>
      <c r="H11" s="375" t="s">
        <v>763</v>
      </c>
      <c r="I11" s="375" t="s">
        <v>764</v>
      </c>
      <c r="J11" s="375" t="s">
        <v>46</v>
      </c>
      <c r="K11" s="375" t="s">
        <v>765</v>
      </c>
      <c r="L11" s="375" t="s">
        <v>762</v>
      </c>
      <c r="M11" s="176" t="s">
        <v>766</v>
      </c>
      <c r="N11" s="199" t="s">
        <v>767</v>
      </c>
    </row>
    <row r="12" spans="1:16" ht="68.25" customHeight="1" x14ac:dyDescent="0.25">
      <c r="A12" s="524"/>
      <c r="B12" s="158" t="s">
        <v>673</v>
      </c>
      <c r="C12" s="158"/>
      <c r="D12" s="159">
        <v>45567</v>
      </c>
      <c r="E12" s="158" t="s">
        <v>768</v>
      </c>
      <c r="F12" s="160"/>
      <c r="G12" s="160">
        <v>2024590205</v>
      </c>
      <c r="H12" s="158" t="s">
        <v>769</v>
      </c>
      <c r="I12" s="158">
        <v>891200200</v>
      </c>
      <c r="J12" s="158" t="s">
        <v>2428</v>
      </c>
      <c r="K12" s="158" t="s">
        <v>771</v>
      </c>
      <c r="L12" s="161">
        <v>2024000004</v>
      </c>
      <c r="M12" s="162">
        <v>2320500</v>
      </c>
      <c r="N12" s="377">
        <v>0</v>
      </c>
      <c r="O12" s="263"/>
    </row>
    <row r="13" spans="1:16" ht="111" customHeight="1" x14ac:dyDescent="0.25">
      <c r="A13" s="524"/>
      <c r="B13" s="163" t="s">
        <v>673</v>
      </c>
      <c r="C13" s="163"/>
      <c r="D13" s="164">
        <v>45598</v>
      </c>
      <c r="E13" s="163" t="s">
        <v>768</v>
      </c>
      <c r="F13" s="165"/>
      <c r="G13" s="165">
        <v>2024590232</v>
      </c>
      <c r="H13" s="163" t="s">
        <v>769</v>
      </c>
      <c r="I13" s="163">
        <v>891200200</v>
      </c>
      <c r="J13" s="163" t="s">
        <v>2563</v>
      </c>
      <c r="K13" s="163" t="s">
        <v>771</v>
      </c>
      <c r="L13" s="166">
        <v>2024000004</v>
      </c>
      <c r="M13" s="259">
        <v>3118630</v>
      </c>
      <c r="N13" s="380">
        <v>0</v>
      </c>
      <c r="O13" s="259"/>
    </row>
    <row r="14" spans="1:16" ht="105.75" customHeight="1" x14ac:dyDescent="0.25">
      <c r="A14" s="524"/>
      <c r="B14" s="158" t="s">
        <v>673</v>
      </c>
      <c r="C14" s="158"/>
      <c r="D14" s="159">
        <v>45536</v>
      </c>
      <c r="E14" s="158" t="s">
        <v>768</v>
      </c>
      <c r="F14" s="160"/>
      <c r="G14" s="160">
        <v>2024590183</v>
      </c>
      <c r="H14" s="158" t="s">
        <v>769</v>
      </c>
      <c r="I14" s="158">
        <v>891200200</v>
      </c>
      <c r="J14" s="158" t="s">
        <v>2429</v>
      </c>
      <c r="K14" s="158" t="s">
        <v>771</v>
      </c>
      <c r="L14" s="161">
        <v>2024000004</v>
      </c>
      <c r="M14" s="162">
        <v>2777040</v>
      </c>
      <c r="N14" s="377">
        <v>0</v>
      </c>
      <c r="O14" s="263"/>
    </row>
    <row r="15" spans="1:16" ht="52.5" customHeight="1" x14ac:dyDescent="0.25">
      <c r="A15" s="9"/>
      <c r="B15" s="674" t="s">
        <v>1154</v>
      </c>
      <c r="C15" s="674"/>
      <c r="D15" s="674"/>
      <c r="E15" s="674"/>
      <c r="F15" s="674"/>
      <c r="G15" s="674"/>
      <c r="H15" s="674"/>
      <c r="I15" s="674"/>
      <c r="J15" s="674"/>
      <c r="K15" s="674"/>
      <c r="L15" s="674"/>
      <c r="M15" s="314">
        <f>SUM(M12:M14)</f>
        <v>8216170</v>
      </c>
      <c r="O15" s="344">
        <v>8216170</v>
      </c>
      <c r="P15" s="146">
        <f>+M15-O15</f>
        <v>0</v>
      </c>
    </row>
    <row r="16" spans="1:16" ht="24" customHeight="1" x14ac:dyDescent="0.25">
      <c r="B16" s="383"/>
      <c r="C16" s="383"/>
      <c r="D16" s="383"/>
      <c r="E16" s="383"/>
      <c r="F16" s="383"/>
      <c r="G16" s="383"/>
      <c r="H16" s="383"/>
      <c r="I16" s="383"/>
      <c r="J16" s="383"/>
      <c r="K16" s="383"/>
      <c r="L16" s="383"/>
      <c r="M16"/>
    </row>
    <row r="17" spans="1:15" ht="20.25" customHeight="1" thickBot="1" x14ac:dyDescent="0.3">
      <c r="B17" s="683" t="s">
        <v>2434</v>
      </c>
      <c r="C17" s="683"/>
      <c r="D17" s="683"/>
      <c r="E17" s="683"/>
      <c r="F17" s="683"/>
      <c r="G17" s="683"/>
      <c r="H17" s="683"/>
      <c r="I17" s="683"/>
      <c r="J17" s="683"/>
      <c r="K17" s="683"/>
      <c r="L17" s="683"/>
      <c r="M17" s="683"/>
      <c r="N17" s="327"/>
    </row>
    <row r="18" spans="1:15" ht="28.5" hidden="1" customHeight="1" thickBot="1" x14ac:dyDescent="0.3">
      <c r="A18" s="312"/>
      <c r="B18" s="148"/>
      <c r="C18" s="148"/>
      <c r="D18" s="149"/>
      <c r="E18" s="148"/>
      <c r="F18" s="359"/>
      <c r="G18" s="354"/>
      <c r="H18" s="148"/>
      <c r="I18" s="148"/>
      <c r="J18" s="148"/>
      <c r="K18" s="148"/>
      <c r="L18" s="151"/>
      <c r="M18" s="152"/>
      <c r="N18" s="327"/>
    </row>
    <row r="19" spans="1:15" ht="29.25" hidden="1" customHeight="1" x14ac:dyDescent="0.25">
      <c r="A19" s="312"/>
      <c r="B19" s="148"/>
      <c r="C19" s="148"/>
      <c r="D19" s="149"/>
      <c r="E19" s="148"/>
      <c r="F19" s="359"/>
      <c r="G19" s="354"/>
      <c r="H19" s="148"/>
      <c r="I19" s="148"/>
      <c r="J19" s="148"/>
      <c r="K19" s="148"/>
      <c r="L19" s="151"/>
      <c r="M19" s="152"/>
      <c r="N19" s="327"/>
    </row>
    <row r="20" spans="1:15" ht="35.25" customHeight="1" x14ac:dyDescent="0.25">
      <c r="A20" s="523" t="s">
        <v>1769</v>
      </c>
      <c r="B20" s="174" t="s">
        <v>758</v>
      </c>
      <c r="C20" s="174" t="s">
        <v>759</v>
      </c>
      <c r="D20" s="349" t="s">
        <v>760</v>
      </c>
      <c r="E20" s="349" t="s">
        <v>761</v>
      </c>
      <c r="F20" s="360"/>
      <c r="G20" s="174" t="s">
        <v>762</v>
      </c>
      <c r="H20" s="174" t="s">
        <v>763</v>
      </c>
      <c r="I20" s="349" t="s">
        <v>764</v>
      </c>
      <c r="J20" s="349" t="s">
        <v>46</v>
      </c>
      <c r="K20" s="349" t="s">
        <v>765</v>
      </c>
      <c r="L20" s="349" t="s">
        <v>762</v>
      </c>
      <c r="M20" s="174" t="s">
        <v>766</v>
      </c>
      <c r="N20" s="174" t="s">
        <v>767</v>
      </c>
    </row>
    <row r="21" spans="1:15" ht="74.25" customHeight="1" x14ac:dyDescent="0.25">
      <c r="A21" s="524"/>
      <c r="B21" s="158" t="s">
        <v>670</v>
      </c>
      <c r="C21" s="158"/>
      <c r="D21" s="159">
        <v>45573</v>
      </c>
      <c r="E21" s="158" t="s">
        <v>768</v>
      </c>
      <c r="F21" s="347"/>
      <c r="G21" s="160">
        <v>2024101180</v>
      </c>
      <c r="H21" s="158" t="s">
        <v>804</v>
      </c>
      <c r="I21" s="158">
        <v>891200686</v>
      </c>
      <c r="J21" s="158" t="s">
        <v>2431</v>
      </c>
      <c r="K21" s="158" t="s">
        <v>771</v>
      </c>
      <c r="L21" s="161">
        <v>2024000003</v>
      </c>
      <c r="M21" s="162">
        <v>2853270</v>
      </c>
      <c r="N21" s="325">
        <v>0</v>
      </c>
    </row>
    <row r="22" spans="1:15" ht="95.25" customHeight="1" x14ac:dyDescent="0.25">
      <c r="A22" s="524"/>
      <c r="B22" s="163" t="s">
        <v>670</v>
      </c>
      <c r="C22" s="163"/>
      <c r="D22" s="164">
        <v>45604</v>
      </c>
      <c r="E22" s="163" t="s">
        <v>768</v>
      </c>
      <c r="F22" s="358"/>
      <c r="G22" s="165">
        <v>2024101254</v>
      </c>
      <c r="H22" s="163" t="s">
        <v>804</v>
      </c>
      <c r="I22" s="163">
        <v>891200686</v>
      </c>
      <c r="J22" s="163" t="s">
        <v>2432</v>
      </c>
      <c r="K22" s="163" t="s">
        <v>771</v>
      </c>
      <c r="L22" s="166">
        <v>2024000003</v>
      </c>
      <c r="M22" s="167">
        <v>978080</v>
      </c>
      <c r="N22" s="326">
        <v>0</v>
      </c>
    </row>
    <row r="23" spans="1:15" ht="108" customHeight="1" x14ac:dyDescent="0.25">
      <c r="A23" s="524"/>
      <c r="B23" s="158" t="s">
        <v>670</v>
      </c>
      <c r="C23" s="158"/>
      <c r="D23" s="159">
        <v>45632</v>
      </c>
      <c r="E23" s="158" t="s">
        <v>768</v>
      </c>
      <c r="F23" s="347"/>
      <c r="G23" s="160">
        <v>2024101334</v>
      </c>
      <c r="H23" s="158" t="s">
        <v>804</v>
      </c>
      <c r="I23" s="158">
        <v>891200686</v>
      </c>
      <c r="J23" s="158" t="s">
        <v>2433</v>
      </c>
      <c r="K23" s="158" t="s">
        <v>771</v>
      </c>
      <c r="L23" s="161">
        <v>2024000003</v>
      </c>
      <c r="M23" s="162">
        <v>546550</v>
      </c>
      <c r="N23" s="325">
        <v>0</v>
      </c>
    </row>
    <row r="24" spans="1:15" ht="25.5" customHeight="1" x14ac:dyDescent="0.25">
      <c r="A24" s="524"/>
      <c r="B24" s="515" t="s">
        <v>1154</v>
      </c>
      <c r="C24" s="515"/>
      <c r="D24" s="515"/>
      <c r="E24" s="515"/>
      <c r="F24" s="515"/>
      <c r="G24" s="515"/>
      <c r="H24" s="515"/>
      <c r="I24" s="515"/>
      <c r="J24" s="515"/>
      <c r="K24" s="515"/>
      <c r="L24" s="515"/>
      <c r="M24" s="690">
        <f>SUM(M21:M23)</f>
        <v>4377900</v>
      </c>
      <c r="N24" s="690"/>
      <c r="O24" s="344">
        <v>4377900</v>
      </c>
    </row>
    <row r="25" spans="1:15" ht="14.25" customHeight="1" x14ac:dyDescent="0.25">
      <c r="A25" s="524"/>
      <c r="B25" s="515"/>
      <c r="C25" s="515"/>
      <c r="D25" s="515"/>
      <c r="E25" s="515"/>
      <c r="F25" s="515"/>
      <c r="G25" s="515"/>
      <c r="H25" s="515"/>
      <c r="I25" s="515"/>
      <c r="J25" s="515"/>
      <c r="K25" s="515"/>
      <c r="L25" s="515"/>
      <c r="M25" s="690"/>
      <c r="N25" s="690"/>
    </row>
    <row r="26" spans="1:15" ht="15" hidden="1" customHeight="1" x14ac:dyDescent="0.25">
      <c r="A26" s="524"/>
      <c r="B26" s="515"/>
      <c r="C26" s="515"/>
      <c r="D26" s="515"/>
      <c r="E26" s="515"/>
      <c r="F26" s="515"/>
      <c r="G26" s="515"/>
      <c r="H26" s="515"/>
      <c r="I26" s="515"/>
      <c r="J26" s="515"/>
      <c r="K26" s="515"/>
      <c r="L26" s="325" t="s">
        <v>779</v>
      </c>
      <c r="M26" s="179">
        <v>9607940</v>
      </c>
      <c r="N26" s="168">
        <v>0</v>
      </c>
    </row>
    <row r="27" spans="1:15" hidden="1" x14ac:dyDescent="0.25">
      <c r="A27" s="645"/>
      <c r="B27" s="323"/>
      <c r="C27" s="323"/>
      <c r="D27" s="350"/>
      <c r="E27" s="350"/>
      <c r="F27" s="361"/>
      <c r="G27" s="355"/>
      <c r="H27" s="350"/>
      <c r="I27" s="350"/>
      <c r="J27" s="350"/>
      <c r="K27" s="350"/>
      <c r="L27" s="333"/>
      <c r="M27" s="232"/>
      <c r="N27" s="146"/>
    </row>
    <row r="28" spans="1:15" ht="15.75" hidden="1" customHeight="1" x14ac:dyDescent="0.25">
      <c r="A28" s="645"/>
      <c r="B28" s="323"/>
      <c r="C28" s="323"/>
      <c r="D28" s="350"/>
      <c r="E28" s="350"/>
      <c r="F28" s="361"/>
      <c r="G28" s="355"/>
      <c r="H28" s="350"/>
      <c r="I28" s="350"/>
      <c r="J28" s="350"/>
      <c r="K28" s="350"/>
      <c r="L28" s="333"/>
      <c r="M28" s="232"/>
      <c r="N28">
        <v>0</v>
      </c>
    </row>
    <row r="29" spans="1:15" ht="15.75" hidden="1" customHeight="1" x14ac:dyDescent="0.25">
      <c r="A29" s="645"/>
      <c r="B29" s="323"/>
      <c r="C29" s="323"/>
      <c r="D29" s="350"/>
      <c r="E29" s="350"/>
      <c r="F29" s="361"/>
      <c r="G29" s="355"/>
      <c r="H29" s="350"/>
      <c r="I29" s="350"/>
      <c r="J29" s="350"/>
      <c r="K29" s="350"/>
      <c r="L29" s="333"/>
      <c r="M29" s="232"/>
      <c r="N29">
        <v>0</v>
      </c>
    </row>
    <row r="30" spans="1:15" ht="15.75" customHeight="1" x14ac:dyDescent="0.25">
      <c r="B30" s="33"/>
      <c r="C30" s="33"/>
      <c r="D30" s="333"/>
      <c r="E30" s="333"/>
      <c r="F30" s="381"/>
      <c r="G30" s="382"/>
      <c r="H30" s="333"/>
      <c r="I30" s="333"/>
      <c r="J30" s="333"/>
      <c r="K30" s="333"/>
      <c r="L30" s="333"/>
      <c r="M30"/>
    </row>
    <row r="31" spans="1:15" ht="48" customHeight="1" x14ac:dyDescent="0.25">
      <c r="A31" s="692" t="s">
        <v>2576</v>
      </c>
      <c r="B31" s="684" t="s">
        <v>2570</v>
      </c>
      <c r="C31" s="684"/>
      <c r="D31" s="684"/>
      <c r="E31" s="684"/>
      <c r="F31" s="684"/>
      <c r="G31" s="684"/>
      <c r="H31" s="684"/>
      <c r="I31" s="684"/>
      <c r="J31" s="684"/>
      <c r="K31" s="684"/>
      <c r="L31" s="684"/>
      <c r="M31" s="684"/>
      <c r="N31">
        <v>0</v>
      </c>
    </row>
    <row r="32" spans="1:15" ht="54" customHeight="1" x14ac:dyDescent="0.25">
      <c r="A32" s="692"/>
      <c r="B32" s="174" t="s">
        <v>758</v>
      </c>
      <c r="C32" s="174" t="s">
        <v>759</v>
      </c>
      <c r="D32" s="349" t="s">
        <v>760</v>
      </c>
      <c r="E32" s="349" t="s">
        <v>761</v>
      </c>
      <c r="F32" s="360"/>
      <c r="G32" s="174" t="s">
        <v>762</v>
      </c>
      <c r="H32" s="349" t="s">
        <v>763</v>
      </c>
      <c r="I32" s="349" t="s">
        <v>764</v>
      </c>
      <c r="J32" s="349" t="s">
        <v>46</v>
      </c>
      <c r="K32" s="349" t="s">
        <v>765</v>
      </c>
      <c r="L32" s="349" t="s">
        <v>762</v>
      </c>
      <c r="M32" s="174" t="s">
        <v>766</v>
      </c>
      <c r="N32" s="36" t="s">
        <v>767</v>
      </c>
    </row>
    <row r="33" spans="1:15" ht="48" customHeight="1" x14ac:dyDescent="0.25">
      <c r="A33" s="692"/>
      <c r="B33" s="158" t="s">
        <v>740</v>
      </c>
      <c r="C33" s="158"/>
      <c r="D33" s="159">
        <v>45567</v>
      </c>
      <c r="E33" s="158" t="s">
        <v>768</v>
      </c>
      <c r="F33" s="347"/>
      <c r="G33" s="160">
        <v>2024101169</v>
      </c>
      <c r="H33" s="158" t="s">
        <v>1180</v>
      </c>
      <c r="I33" s="158">
        <v>800153993</v>
      </c>
      <c r="J33" s="158" t="s">
        <v>2435</v>
      </c>
      <c r="K33" s="158" t="s">
        <v>771</v>
      </c>
      <c r="L33" s="161">
        <v>2024000009</v>
      </c>
      <c r="M33" s="162">
        <v>108066</v>
      </c>
      <c r="N33" s="370">
        <v>0</v>
      </c>
    </row>
    <row r="34" spans="1:15" ht="45" customHeight="1" x14ac:dyDescent="0.25">
      <c r="A34" s="692"/>
      <c r="B34" s="163" t="s">
        <v>740</v>
      </c>
      <c r="C34" s="163"/>
      <c r="D34" s="164">
        <v>45579</v>
      </c>
      <c r="E34" s="163" t="s">
        <v>768</v>
      </c>
      <c r="F34" s="358"/>
      <c r="G34" s="165">
        <v>2024101185</v>
      </c>
      <c r="H34" s="163" t="s">
        <v>845</v>
      </c>
      <c r="I34" s="163">
        <v>830122566</v>
      </c>
      <c r="J34" s="163" t="s">
        <v>2436</v>
      </c>
      <c r="K34" s="163" t="s">
        <v>771</v>
      </c>
      <c r="L34" s="166">
        <v>2024000008</v>
      </c>
      <c r="M34" s="167">
        <v>25837</v>
      </c>
      <c r="N34" s="371">
        <v>0</v>
      </c>
    </row>
    <row r="35" spans="1:15" ht="37.5" customHeight="1" x14ac:dyDescent="0.25">
      <c r="A35" s="692"/>
      <c r="B35" s="158" t="s">
        <v>740</v>
      </c>
      <c r="C35" s="158"/>
      <c r="D35" s="159">
        <v>45590</v>
      </c>
      <c r="E35" s="158" t="s">
        <v>768</v>
      </c>
      <c r="F35" s="347"/>
      <c r="G35" s="160">
        <v>2024101194</v>
      </c>
      <c r="H35" s="158" t="s">
        <v>893</v>
      </c>
      <c r="I35" s="158">
        <v>901028579</v>
      </c>
      <c r="J35" s="158" t="s">
        <v>2437</v>
      </c>
      <c r="K35" s="158" t="s">
        <v>771</v>
      </c>
      <c r="L35" s="161">
        <v>2024000007</v>
      </c>
      <c r="M35" s="162">
        <v>840336.1</v>
      </c>
      <c r="N35" s="370">
        <v>0</v>
      </c>
    </row>
    <row r="36" spans="1:15" ht="39.75" customHeight="1" x14ac:dyDescent="0.25">
      <c r="A36" s="692"/>
      <c r="B36" s="163" t="s">
        <v>740</v>
      </c>
      <c r="C36" s="163"/>
      <c r="D36" s="164">
        <v>45595</v>
      </c>
      <c r="E36" s="163" t="s">
        <v>768</v>
      </c>
      <c r="F36" s="358"/>
      <c r="G36" s="165">
        <v>2024101227</v>
      </c>
      <c r="H36" s="163" t="s">
        <v>845</v>
      </c>
      <c r="I36" s="163">
        <v>830122566</v>
      </c>
      <c r="J36" s="163" t="s">
        <v>2438</v>
      </c>
      <c r="K36" s="163" t="s">
        <v>771</v>
      </c>
      <c r="L36" s="166">
        <v>2024000008</v>
      </c>
      <c r="M36" s="167">
        <v>82988.740000000005</v>
      </c>
      <c r="N36" s="371">
        <v>0</v>
      </c>
    </row>
    <row r="37" spans="1:15" ht="36.75" customHeight="1" x14ac:dyDescent="0.25">
      <c r="A37" s="692"/>
      <c r="B37" s="158" t="s">
        <v>740</v>
      </c>
      <c r="C37" s="158"/>
      <c r="D37" s="159">
        <v>45597</v>
      </c>
      <c r="E37" s="158" t="s">
        <v>768</v>
      </c>
      <c r="F37" s="347"/>
      <c r="G37" s="160">
        <v>2024101242</v>
      </c>
      <c r="H37" s="158" t="s">
        <v>1180</v>
      </c>
      <c r="I37" s="158">
        <v>800153993</v>
      </c>
      <c r="J37" s="158" t="s">
        <v>2439</v>
      </c>
      <c r="K37" s="158" t="s">
        <v>771</v>
      </c>
      <c r="L37" s="161">
        <v>2024000009</v>
      </c>
      <c r="M37" s="162">
        <v>108566</v>
      </c>
      <c r="N37" s="370">
        <v>0</v>
      </c>
    </row>
    <row r="38" spans="1:15" ht="36.75" customHeight="1" x14ac:dyDescent="0.25">
      <c r="A38" s="692"/>
      <c r="B38" s="163" t="s">
        <v>740</v>
      </c>
      <c r="C38" s="163"/>
      <c r="D38" s="164">
        <v>45609</v>
      </c>
      <c r="E38" s="163" t="s">
        <v>768</v>
      </c>
      <c r="F38" s="358"/>
      <c r="G38" s="165">
        <v>2024101262</v>
      </c>
      <c r="H38" s="163" t="s">
        <v>845</v>
      </c>
      <c r="I38" s="163">
        <v>830122566</v>
      </c>
      <c r="J38" s="163" t="s">
        <v>2440</v>
      </c>
      <c r="K38" s="163" t="s">
        <v>771</v>
      </c>
      <c r="L38" s="166">
        <v>2024000008</v>
      </c>
      <c r="M38" s="167">
        <v>25837</v>
      </c>
      <c r="N38" s="371">
        <v>0</v>
      </c>
    </row>
    <row r="39" spans="1:15" ht="33.75" customHeight="1" x14ac:dyDescent="0.25">
      <c r="A39" s="692"/>
      <c r="B39" s="158" t="s">
        <v>740</v>
      </c>
      <c r="C39" s="158"/>
      <c r="D39" s="159">
        <v>45621</v>
      </c>
      <c r="E39" s="158" t="s">
        <v>768</v>
      </c>
      <c r="F39" s="347"/>
      <c r="G39" s="160">
        <v>2024101283</v>
      </c>
      <c r="H39" s="158" t="s">
        <v>893</v>
      </c>
      <c r="I39" s="158">
        <v>901028579</v>
      </c>
      <c r="J39" s="158" t="s">
        <v>2441</v>
      </c>
      <c r="K39" s="158" t="s">
        <v>771</v>
      </c>
      <c r="L39" s="161">
        <v>2024000007</v>
      </c>
      <c r="M39" s="162">
        <v>840336.1</v>
      </c>
      <c r="N39" s="370">
        <v>0</v>
      </c>
    </row>
    <row r="40" spans="1:15" ht="27.75" customHeight="1" x14ac:dyDescent="0.25">
      <c r="A40" s="692"/>
      <c r="B40" s="163" t="s">
        <v>740</v>
      </c>
      <c r="C40" s="163"/>
      <c r="D40" s="164">
        <v>45625</v>
      </c>
      <c r="E40" s="163" t="s">
        <v>768</v>
      </c>
      <c r="F40" s="358"/>
      <c r="G40" s="165">
        <v>2024101315</v>
      </c>
      <c r="H40" s="163" t="s">
        <v>845</v>
      </c>
      <c r="I40" s="163">
        <v>830122566</v>
      </c>
      <c r="J40" s="163" t="s">
        <v>2442</v>
      </c>
      <c r="K40" s="163" t="s">
        <v>771</v>
      </c>
      <c r="L40" s="166">
        <v>2024000008</v>
      </c>
      <c r="M40" s="167">
        <v>92228.84</v>
      </c>
      <c r="N40" s="371">
        <v>0</v>
      </c>
    </row>
    <row r="41" spans="1:15" ht="37.5" customHeight="1" x14ac:dyDescent="0.25">
      <c r="A41" s="692"/>
      <c r="B41" s="158" t="s">
        <v>740</v>
      </c>
      <c r="C41" s="158"/>
      <c r="D41" s="159">
        <v>45628</v>
      </c>
      <c r="E41" s="158" t="s">
        <v>768</v>
      </c>
      <c r="F41" s="347"/>
      <c r="G41" s="160">
        <v>2024101324</v>
      </c>
      <c r="H41" s="158" t="s">
        <v>1180</v>
      </c>
      <c r="I41" s="158">
        <v>800153993</v>
      </c>
      <c r="J41" s="158" t="s">
        <v>2443</v>
      </c>
      <c r="K41" s="158" t="s">
        <v>771</v>
      </c>
      <c r="L41" s="161">
        <v>2024000009</v>
      </c>
      <c r="M41" s="162">
        <v>108066</v>
      </c>
      <c r="N41" s="370">
        <v>0</v>
      </c>
    </row>
    <row r="42" spans="1:15" ht="39.75" customHeight="1" x14ac:dyDescent="0.25">
      <c r="A42" s="692"/>
      <c r="B42" s="163" t="s">
        <v>740</v>
      </c>
      <c r="C42" s="163"/>
      <c r="D42" s="164">
        <v>45640</v>
      </c>
      <c r="E42" s="163" t="s">
        <v>768</v>
      </c>
      <c r="F42" s="358"/>
      <c r="G42" s="165">
        <v>2024101352</v>
      </c>
      <c r="H42" s="163" t="s">
        <v>845</v>
      </c>
      <c r="I42" s="163">
        <v>830122566</v>
      </c>
      <c r="J42" s="163" t="s">
        <v>2444</v>
      </c>
      <c r="K42" s="163" t="s">
        <v>771</v>
      </c>
      <c r="L42" s="166">
        <v>2024000008</v>
      </c>
      <c r="M42" s="167">
        <v>25851.89</v>
      </c>
      <c r="N42" s="371">
        <v>0</v>
      </c>
    </row>
    <row r="43" spans="1:15" ht="29.25" customHeight="1" x14ac:dyDescent="0.25">
      <c r="A43" s="692"/>
      <c r="B43" s="687" t="s">
        <v>2577</v>
      </c>
      <c r="C43" s="586"/>
      <c r="D43" s="586"/>
      <c r="E43" s="586"/>
      <c r="F43" s="586"/>
      <c r="G43" s="586"/>
      <c r="H43" s="586"/>
      <c r="I43" s="586"/>
      <c r="J43" s="586"/>
      <c r="K43" s="586"/>
      <c r="L43" s="586"/>
      <c r="M43" s="685">
        <f>SUM(M33:M42)</f>
        <v>2258113.67</v>
      </c>
      <c r="N43" s="24"/>
    </row>
    <row r="44" spans="1:15" ht="37.5" customHeight="1" x14ac:dyDescent="0.25">
      <c r="A44" s="692"/>
      <c r="B44" s="688"/>
      <c r="C44" s="688"/>
      <c r="D44" s="688"/>
      <c r="E44" s="688"/>
      <c r="F44" s="688"/>
      <c r="G44" s="688"/>
      <c r="H44" s="688"/>
      <c r="I44" s="688"/>
      <c r="J44" s="688"/>
      <c r="K44" s="688"/>
      <c r="L44" s="688"/>
      <c r="M44" s="686"/>
      <c r="N44" s="24"/>
      <c r="O44" s="344">
        <v>2258113.67</v>
      </c>
    </row>
    <row r="45" spans="1:15" ht="30.75" customHeight="1" x14ac:dyDescent="0.25">
      <c r="A45" s="172"/>
      <c r="B45" s="176" t="s">
        <v>758</v>
      </c>
      <c r="C45" s="176" t="s">
        <v>759</v>
      </c>
      <c r="D45" s="176" t="s">
        <v>760</v>
      </c>
      <c r="E45" s="176" t="s">
        <v>761</v>
      </c>
      <c r="F45" s="176" t="s">
        <v>762</v>
      </c>
      <c r="G45" s="176" t="s">
        <v>763</v>
      </c>
      <c r="H45" s="176" t="s">
        <v>764</v>
      </c>
      <c r="I45" s="176" t="s">
        <v>46</v>
      </c>
      <c r="J45" s="176" t="s">
        <v>765</v>
      </c>
      <c r="K45" s="176" t="s">
        <v>762</v>
      </c>
      <c r="L45" s="176" t="s">
        <v>766</v>
      </c>
      <c r="M45" s="176" t="s">
        <v>767</v>
      </c>
      <c r="N45" s="24"/>
    </row>
    <row r="46" spans="1:15" ht="36.75" customHeight="1" x14ac:dyDescent="0.25">
      <c r="A46" s="172"/>
      <c r="B46" s="148" t="s">
        <v>741</v>
      </c>
      <c r="C46" s="148"/>
      <c r="D46" s="149">
        <v>45590</v>
      </c>
      <c r="E46" s="148" t="s">
        <v>768</v>
      </c>
      <c r="F46" s="150">
        <v>2024590209</v>
      </c>
      <c r="G46" s="148" t="s">
        <v>893</v>
      </c>
      <c r="H46" s="148">
        <v>901028579</v>
      </c>
      <c r="I46" s="148" t="s">
        <v>2574</v>
      </c>
      <c r="J46" s="148" t="s">
        <v>771</v>
      </c>
      <c r="K46" s="151">
        <v>2024000007</v>
      </c>
      <c r="L46" s="152">
        <v>168067.23</v>
      </c>
      <c r="M46" s="327">
        <v>0</v>
      </c>
      <c r="N46" s="29"/>
    </row>
    <row r="47" spans="1:15" ht="32.25" customHeight="1" x14ac:dyDescent="0.25">
      <c r="A47" s="172"/>
      <c r="B47" s="153" t="s">
        <v>741</v>
      </c>
      <c r="C47" s="153"/>
      <c r="D47" s="154">
        <v>45620</v>
      </c>
      <c r="E47" s="153" t="s">
        <v>768</v>
      </c>
      <c r="F47" s="155">
        <v>2024590241</v>
      </c>
      <c r="G47" s="153" t="s">
        <v>893</v>
      </c>
      <c r="H47" s="153">
        <v>901028579</v>
      </c>
      <c r="I47" s="153" t="s">
        <v>2575</v>
      </c>
      <c r="J47" s="153" t="s">
        <v>771</v>
      </c>
      <c r="K47" s="156">
        <v>2024000007</v>
      </c>
      <c r="L47" s="157">
        <v>168067.23</v>
      </c>
      <c r="M47" s="328">
        <v>0</v>
      </c>
      <c r="N47" s="36" t="s">
        <v>767</v>
      </c>
    </row>
    <row r="48" spans="1:15" x14ac:dyDescent="0.25">
      <c r="A48" s="172"/>
      <c r="B48" s="693"/>
      <c r="C48" s="693"/>
      <c r="D48" s="693"/>
      <c r="E48" s="693"/>
      <c r="F48" s="693"/>
      <c r="G48" s="693"/>
      <c r="H48" s="693"/>
      <c r="I48" s="693"/>
      <c r="J48" s="693"/>
      <c r="K48" s="693"/>
      <c r="L48" s="518"/>
      <c r="M48" s="518"/>
      <c r="N48" s="370">
        <v>0</v>
      </c>
    </row>
    <row r="49" spans="1:14" x14ac:dyDescent="0.25">
      <c r="A49" s="172"/>
      <c r="B49" s="693"/>
      <c r="C49" s="693"/>
      <c r="D49" s="693"/>
      <c r="E49" s="693"/>
      <c r="F49" s="693"/>
      <c r="G49" s="693"/>
      <c r="H49" s="693"/>
      <c r="I49" s="693"/>
      <c r="J49" s="693"/>
      <c r="K49" s="693"/>
      <c r="L49" s="518"/>
      <c r="M49" s="518"/>
      <c r="N49" s="371">
        <v>0</v>
      </c>
    </row>
    <row r="50" spans="1:14" x14ac:dyDescent="0.25">
      <c r="B50" s="535"/>
      <c r="C50" s="535"/>
      <c r="D50" s="535"/>
      <c r="E50" s="535"/>
      <c r="F50" s="535"/>
      <c r="G50" s="535"/>
      <c r="H50" s="535"/>
      <c r="I50" s="535"/>
      <c r="J50" s="535"/>
      <c r="K50" s="33" t="s">
        <v>779</v>
      </c>
      <c r="L50" s="313">
        <v>336134.46</v>
      </c>
      <c r="M50" s="33">
        <v>0</v>
      </c>
      <c r="N50" s="370">
        <v>0</v>
      </c>
    </row>
    <row r="51" spans="1:14" x14ac:dyDescent="0.25">
      <c r="B51" s="30"/>
      <c r="C51" s="30"/>
      <c r="D51" s="30"/>
      <c r="E51" s="30"/>
      <c r="F51" s="30"/>
      <c r="G51" s="30"/>
      <c r="H51" s="30"/>
      <c r="I51" s="30"/>
      <c r="J51" s="30"/>
      <c r="K51" s="30"/>
      <c r="L51" s="30"/>
      <c r="M51" s="403"/>
      <c r="N51" s="371">
        <v>0</v>
      </c>
    </row>
    <row r="52" spans="1:14" x14ac:dyDescent="0.25">
      <c r="B52" s="30"/>
      <c r="C52" s="30"/>
      <c r="D52" s="30"/>
      <c r="E52" s="30"/>
      <c r="F52" s="30"/>
      <c r="G52" s="30"/>
      <c r="H52" s="30"/>
      <c r="I52" s="30"/>
      <c r="J52" s="30"/>
      <c r="K52" s="30"/>
      <c r="L52" s="30"/>
      <c r="M52" s="403"/>
      <c r="N52" s="370">
        <v>0</v>
      </c>
    </row>
    <row r="53" spans="1:14" x14ac:dyDescent="0.25">
      <c r="B53" s="30"/>
      <c r="C53" s="30"/>
      <c r="D53" s="30"/>
      <c r="E53" s="30"/>
      <c r="F53" s="30"/>
      <c r="G53" s="30"/>
      <c r="H53" s="30"/>
      <c r="I53" s="30"/>
      <c r="J53" s="30"/>
      <c r="K53" s="30"/>
      <c r="L53" s="30"/>
      <c r="M53" s="403"/>
      <c r="N53" s="371">
        <v>0</v>
      </c>
    </row>
    <row r="54" spans="1:14" x14ac:dyDescent="0.25">
      <c r="B54" s="30"/>
      <c r="C54" s="30"/>
      <c r="D54" s="30"/>
      <c r="E54" s="30"/>
      <c r="F54" s="30"/>
      <c r="G54" s="30"/>
      <c r="H54" s="30"/>
      <c r="I54" s="30"/>
      <c r="J54" s="30"/>
      <c r="K54" s="30"/>
      <c r="L54" s="30"/>
      <c r="M54" s="403"/>
      <c r="N54" s="370">
        <v>0</v>
      </c>
    </row>
    <row r="55" spans="1:14" x14ac:dyDescent="0.25">
      <c r="E55" s="25"/>
      <c r="F55"/>
      <c r="G55"/>
      <c r="K55" s="25"/>
      <c r="L55" s="25"/>
      <c r="M55"/>
      <c r="N55" s="371">
        <v>0</v>
      </c>
    </row>
    <row r="56" spans="1:14" ht="15.75" customHeight="1" x14ac:dyDescent="0.25">
      <c r="A56" s="9"/>
      <c r="B56" s="672" t="s">
        <v>2578</v>
      </c>
      <c r="C56" s="672"/>
      <c r="D56" s="672"/>
      <c r="E56" s="672"/>
      <c r="F56" s="672"/>
      <c r="G56" s="672"/>
      <c r="H56" s="672"/>
      <c r="I56" s="672"/>
      <c r="J56" s="672"/>
      <c r="K56" s="672"/>
      <c r="L56" s="672"/>
      <c r="M56" s="672"/>
      <c r="N56" s="370">
        <v>0</v>
      </c>
    </row>
    <row r="57" spans="1:14" x14ac:dyDescent="0.25">
      <c r="A57" s="9"/>
      <c r="B57" s="174" t="s">
        <v>758</v>
      </c>
      <c r="C57" s="174" t="s">
        <v>759</v>
      </c>
      <c r="D57" s="349" t="s">
        <v>760</v>
      </c>
      <c r="E57" s="349" t="s">
        <v>761</v>
      </c>
      <c r="F57" s="360"/>
      <c r="G57" s="174" t="s">
        <v>762</v>
      </c>
      <c r="H57" s="349" t="s">
        <v>763</v>
      </c>
      <c r="I57" s="349" t="s">
        <v>764</v>
      </c>
      <c r="J57" s="349" t="s">
        <v>46</v>
      </c>
      <c r="K57" s="349" t="s">
        <v>765</v>
      </c>
      <c r="L57" s="349" t="s">
        <v>762</v>
      </c>
      <c r="M57" s="174" t="s">
        <v>766</v>
      </c>
      <c r="N57" s="371">
        <v>0</v>
      </c>
    </row>
    <row r="58" spans="1:14" x14ac:dyDescent="0.25">
      <c r="A58" s="9"/>
      <c r="B58" s="158" t="s">
        <v>739</v>
      </c>
      <c r="C58" s="158"/>
      <c r="D58" s="159">
        <v>45567</v>
      </c>
      <c r="E58" s="158" t="s">
        <v>768</v>
      </c>
      <c r="F58" s="347"/>
      <c r="G58" s="160">
        <v>2024590199</v>
      </c>
      <c r="H58" s="158" t="s">
        <v>1180</v>
      </c>
      <c r="I58" s="158">
        <v>800153993</v>
      </c>
      <c r="J58" s="158" t="s">
        <v>2446</v>
      </c>
      <c r="K58" s="158" t="s">
        <v>771</v>
      </c>
      <c r="L58" s="161">
        <v>2024000005</v>
      </c>
      <c r="M58" s="162">
        <v>73004</v>
      </c>
      <c r="N58" s="370">
        <v>0</v>
      </c>
    </row>
    <row r="59" spans="1:14" x14ac:dyDescent="0.25">
      <c r="A59" s="9"/>
      <c r="B59" s="163" t="s">
        <v>739</v>
      </c>
      <c r="C59" s="163"/>
      <c r="D59" s="164">
        <v>45567</v>
      </c>
      <c r="E59" s="163" t="s">
        <v>768</v>
      </c>
      <c r="F59" s="358"/>
      <c r="G59" s="165">
        <v>2024590200</v>
      </c>
      <c r="H59" s="163" t="s">
        <v>1180</v>
      </c>
      <c r="I59" s="163">
        <v>800153993</v>
      </c>
      <c r="J59" s="163" t="s">
        <v>2447</v>
      </c>
      <c r="K59" s="163" t="s">
        <v>771</v>
      </c>
      <c r="L59" s="166">
        <v>2024000005</v>
      </c>
      <c r="M59" s="167">
        <v>73004</v>
      </c>
      <c r="N59" s="371">
        <v>0</v>
      </c>
    </row>
    <row r="60" spans="1:14" x14ac:dyDescent="0.25">
      <c r="A60" s="9"/>
      <c r="B60" s="158" t="s">
        <v>739</v>
      </c>
      <c r="C60" s="158"/>
      <c r="D60" s="159">
        <v>45567</v>
      </c>
      <c r="E60" s="158" t="s">
        <v>768</v>
      </c>
      <c r="F60" s="347"/>
      <c r="G60" s="160">
        <v>2024590201</v>
      </c>
      <c r="H60" s="158" t="s">
        <v>1180</v>
      </c>
      <c r="I60" s="158">
        <v>800153993</v>
      </c>
      <c r="J60" s="158" t="s">
        <v>2448</v>
      </c>
      <c r="K60" s="158" t="s">
        <v>771</v>
      </c>
      <c r="L60" s="161">
        <v>2024000005</v>
      </c>
      <c r="M60" s="162">
        <v>73004</v>
      </c>
      <c r="N60" s="370">
        <v>0</v>
      </c>
    </row>
    <row r="61" spans="1:14" x14ac:dyDescent="0.25">
      <c r="A61" s="9"/>
      <c r="B61" s="163" t="s">
        <v>739</v>
      </c>
      <c r="C61" s="163"/>
      <c r="D61" s="164">
        <v>45567</v>
      </c>
      <c r="E61" s="163" t="s">
        <v>768</v>
      </c>
      <c r="F61" s="358"/>
      <c r="G61" s="165">
        <v>2024590202</v>
      </c>
      <c r="H61" s="163" t="s">
        <v>1180</v>
      </c>
      <c r="I61" s="163">
        <v>800153993</v>
      </c>
      <c r="J61" s="163" t="s">
        <v>2449</v>
      </c>
      <c r="K61" s="163" t="s">
        <v>771</v>
      </c>
      <c r="L61" s="166">
        <v>2024000005</v>
      </c>
      <c r="M61" s="167">
        <v>73004</v>
      </c>
      <c r="N61" s="371">
        <v>0</v>
      </c>
    </row>
    <row r="62" spans="1:14" x14ac:dyDescent="0.25">
      <c r="A62" s="9"/>
      <c r="B62" s="158" t="s">
        <v>739</v>
      </c>
      <c r="C62" s="158"/>
      <c r="D62" s="159">
        <v>45567</v>
      </c>
      <c r="E62" s="158" t="s">
        <v>768</v>
      </c>
      <c r="F62" s="347"/>
      <c r="G62" s="160">
        <v>2024590203</v>
      </c>
      <c r="H62" s="158" t="s">
        <v>1180</v>
      </c>
      <c r="I62" s="158">
        <v>800153993</v>
      </c>
      <c r="J62" s="158" t="s">
        <v>2450</v>
      </c>
      <c r="K62" s="158" t="s">
        <v>771</v>
      </c>
      <c r="L62" s="161">
        <v>2024000005</v>
      </c>
      <c r="M62" s="162">
        <v>62054</v>
      </c>
      <c r="N62" s="370">
        <v>0</v>
      </c>
    </row>
    <row r="63" spans="1:14" ht="17.25" customHeight="1" x14ac:dyDescent="0.25">
      <c r="A63" s="9"/>
      <c r="B63" s="163" t="s">
        <v>739</v>
      </c>
      <c r="C63" s="163"/>
      <c r="D63" s="164">
        <v>45567</v>
      </c>
      <c r="E63" s="163" t="s">
        <v>768</v>
      </c>
      <c r="F63" s="358"/>
      <c r="G63" s="165">
        <v>2024590204</v>
      </c>
      <c r="H63" s="163" t="s">
        <v>1180</v>
      </c>
      <c r="I63" s="163">
        <v>800153993</v>
      </c>
      <c r="J63" s="163" t="s">
        <v>2451</v>
      </c>
      <c r="K63" s="163" t="s">
        <v>771</v>
      </c>
      <c r="L63" s="166">
        <v>2024000005</v>
      </c>
      <c r="M63" s="167">
        <v>62054</v>
      </c>
      <c r="N63" s="371">
        <v>0</v>
      </c>
    </row>
    <row r="64" spans="1:14" ht="13.5" customHeight="1" x14ac:dyDescent="0.25">
      <c r="A64" s="9"/>
      <c r="B64" s="158" t="s">
        <v>739</v>
      </c>
      <c r="C64" s="158"/>
      <c r="D64" s="159">
        <v>45598</v>
      </c>
      <c r="E64" s="158" t="s">
        <v>768</v>
      </c>
      <c r="F64" s="347"/>
      <c r="G64" s="160">
        <v>2024590225</v>
      </c>
      <c r="H64" s="158" t="s">
        <v>1180</v>
      </c>
      <c r="I64" s="158">
        <v>800153993</v>
      </c>
      <c r="J64" s="158" t="s">
        <v>2452</v>
      </c>
      <c r="K64" s="158" t="s">
        <v>771</v>
      </c>
      <c r="L64" s="161">
        <v>800153993</v>
      </c>
      <c r="M64" s="162">
        <v>73004</v>
      </c>
      <c r="N64" s="370">
        <v>0</v>
      </c>
    </row>
    <row r="65" spans="1:15" ht="24" customHeight="1" x14ac:dyDescent="0.25">
      <c r="A65" s="9"/>
      <c r="B65" s="163" t="s">
        <v>739</v>
      </c>
      <c r="C65" s="163"/>
      <c r="D65" s="164">
        <v>45598</v>
      </c>
      <c r="E65" s="163" t="s">
        <v>768</v>
      </c>
      <c r="F65" s="358"/>
      <c r="G65" s="165">
        <v>2024590226</v>
      </c>
      <c r="H65" s="163" t="s">
        <v>1180</v>
      </c>
      <c r="I65" s="163">
        <v>800153993</v>
      </c>
      <c r="J65" s="163" t="s">
        <v>2453</v>
      </c>
      <c r="K65" s="163" t="s">
        <v>771</v>
      </c>
      <c r="L65" s="166">
        <v>2024000005</v>
      </c>
      <c r="M65" s="167">
        <v>73004</v>
      </c>
      <c r="N65" s="371">
        <v>0</v>
      </c>
    </row>
    <row r="66" spans="1:15" ht="24" customHeight="1" x14ac:dyDescent="0.25">
      <c r="A66" s="9"/>
      <c r="B66" s="158" t="s">
        <v>739</v>
      </c>
      <c r="C66" s="158"/>
      <c r="D66" s="159">
        <v>45598</v>
      </c>
      <c r="E66" s="158" t="s">
        <v>768</v>
      </c>
      <c r="F66" s="347"/>
      <c r="G66" s="160">
        <v>2024590227</v>
      </c>
      <c r="H66" s="158" t="s">
        <v>1180</v>
      </c>
      <c r="I66" s="158">
        <v>800153993</v>
      </c>
      <c r="J66" s="158" t="s">
        <v>2454</v>
      </c>
      <c r="K66" s="158" t="s">
        <v>771</v>
      </c>
      <c r="L66" s="161">
        <v>2024000005</v>
      </c>
      <c r="M66" s="162">
        <v>73004</v>
      </c>
      <c r="N66" s="24"/>
      <c r="O66" s="344">
        <v>1248363</v>
      </c>
    </row>
    <row r="67" spans="1:15" ht="24" customHeight="1" x14ac:dyDescent="0.25">
      <c r="A67" s="384"/>
      <c r="B67" s="163" t="s">
        <v>739</v>
      </c>
      <c r="C67" s="163"/>
      <c r="D67" s="164">
        <v>45598</v>
      </c>
      <c r="E67" s="163" t="s">
        <v>768</v>
      </c>
      <c r="F67" s="358"/>
      <c r="G67" s="165">
        <v>2024590228</v>
      </c>
      <c r="H67" s="163" t="s">
        <v>1180</v>
      </c>
      <c r="I67" s="163">
        <v>800153993</v>
      </c>
      <c r="J67" s="163" t="s">
        <v>2455</v>
      </c>
      <c r="K67" s="163" t="s">
        <v>771</v>
      </c>
      <c r="L67" s="166">
        <v>2024000005</v>
      </c>
      <c r="M67" s="167">
        <v>73004</v>
      </c>
      <c r="N67" s="24"/>
    </row>
    <row r="68" spans="1:15" ht="21.75" customHeight="1" x14ac:dyDescent="0.25">
      <c r="A68" s="524" t="s">
        <v>1957</v>
      </c>
      <c r="B68" s="158" t="s">
        <v>739</v>
      </c>
      <c r="C68" s="158"/>
      <c r="D68" s="159">
        <v>45598</v>
      </c>
      <c r="E68" s="158" t="s">
        <v>768</v>
      </c>
      <c r="F68" s="347"/>
      <c r="G68" s="160">
        <v>2024590229</v>
      </c>
      <c r="H68" s="158" t="s">
        <v>1180</v>
      </c>
      <c r="I68" s="158">
        <v>800153993</v>
      </c>
      <c r="J68" s="158" t="s">
        <v>2456</v>
      </c>
      <c r="K68" s="158" t="s">
        <v>771</v>
      </c>
      <c r="L68" s="161">
        <v>2024000005</v>
      </c>
      <c r="M68" s="162">
        <v>62054</v>
      </c>
    </row>
    <row r="69" spans="1:15" ht="21.75" customHeight="1" x14ac:dyDescent="0.25">
      <c r="A69" s="524"/>
      <c r="B69" s="163" t="s">
        <v>739</v>
      </c>
      <c r="C69" s="163"/>
      <c r="D69" s="164">
        <v>45598</v>
      </c>
      <c r="E69" s="163" t="s">
        <v>768</v>
      </c>
      <c r="F69" s="358"/>
      <c r="G69" s="165">
        <v>2024590230</v>
      </c>
      <c r="H69" s="163" t="s">
        <v>1180</v>
      </c>
      <c r="I69" s="163">
        <v>800153993</v>
      </c>
      <c r="J69" s="163" t="s">
        <v>2457</v>
      </c>
      <c r="K69" s="163" t="s">
        <v>771</v>
      </c>
      <c r="L69" s="166">
        <v>2024000005</v>
      </c>
      <c r="M69" s="167">
        <v>62054</v>
      </c>
    </row>
    <row r="70" spans="1:15" ht="42.75" customHeight="1" x14ac:dyDescent="0.25">
      <c r="A70" s="524"/>
      <c r="B70" s="158" t="s">
        <v>739</v>
      </c>
      <c r="C70" s="158"/>
      <c r="D70" s="159">
        <v>45628</v>
      </c>
      <c r="E70" s="158" t="s">
        <v>768</v>
      </c>
      <c r="F70" s="347"/>
      <c r="G70" s="160">
        <v>2024590257</v>
      </c>
      <c r="H70" s="158" t="s">
        <v>1180</v>
      </c>
      <c r="I70" s="158">
        <v>800153993</v>
      </c>
      <c r="J70" s="158" t="s">
        <v>2458</v>
      </c>
      <c r="K70" s="158" t="s">
        <v>771</v>
      </c>
      <c r="L70" s="161">
        <v>2024000005</v>
      </c>
      <c r="M70" s="162">
        <v>73004</v>
      </c>
      <c r="N70" s="199" t="s">
        <v>767</v>
      </c>
    </row>
    <row r="71" spans="1:15" ht="28.5" customHeight="1" x14ac:dyDescent="0.3">
      <c r="A71" s="524"/>
      <c r="B71" s="163" t="s">
        <v>739</v>
      </c>
      <c r="C71" s="163"/>
      <c r="D71" s="164">
        <v>45628</v>
      </c>
      <c r="E71" s="163" t="s">
        <v>768</v>
      </c>
      <c r="F71" s="358"/>
      <c r="G71" s="165">
        <v>2024590258</v>
      </c>
      <c r="H71" s="163" t="s">
        <v>1180</v>
      </c>
      <c r="I71" s="163">
        <v>800153993</v>
      </c>
      <c r="J71" s="163" t="s">
        <v>2459</v>
      </c>
      <c r="K71" s="163" t="s">
        <v>771</v>
      </c>
      <c r="L71" s="166">
        <v>2024000005</v>
      </c>
      <c r="M71" s="167">
        <v>73004</v>
      </c>
      <c r="N71" s="370">
        <v>0</v>
      </c>
      <c r="O71" s="397"/>
    </row>
    <row r="72" spans="1:15" ht="54" customHeight="1" x14ac:dyDescent="0.3">
      <c r="A72" s="524"/>
      <c r="B72" s="158" t="s">
        <v>739</v>
      </c>
      <c r="C72" s="158"/>
      <c r="D72" s="159">
        <v>45628</v>
      </c>
      <c r="E72" s="158" t="s">
        <v>768</v>
      </c>
      <c r="F72" s="347"/>
      <c r="G72" s="160">
        <v>2024590259</v>
      </c>
      <c r="H72" s="158" t="s">
        <v>1180</v>
      </c>
      <c r="I72" s="158">
        <v>800153993</v>
      </c>
      <c r="J72" s="158" t="s">
        <v>2460</v>
      </c>
      <c r="K72" s="158" t="s">
        <v>771</v>
      </c>
      <c r="L72" s="161">
        <v>2024000005</v>
      </c>
      <c r="M72" s="162">
        <v>73004</v>
      </c>
      <c r="N72" s="371">
        <v>0</v>
      </c>
      <c r="O72" s="397"/>
    </row>
    <row r="73" spans="1:15" ht="56.25" customHeight="1" x14ac:dyDescent="0.25">
      <c r="A73" s="524"/>
      <c r="B73" s="163" t="s">
        <v>739</v>
      </c>
      <c r="C73" s="163"/>
      <c r="D73" s="164">
        <v>45628</v>
      </c>
      <c r="E73" s="163" t="s">
        <v>768</v>
      </c>
      <c r="F73" s="358"/>
      <c r="G73" s="165">
        <v>2024590260</v>
      </c>
      <c r="H73" s="163" t="s">
        <v>1180</v>
      </c>
      <c r="I73" s="163">
        <v>800153993</v>
      </c>
      <c r="J73" s="163" t="s">
        <v>2461</v>
      </c>
      <c r="K73" s="163" t="s">
        <v>771</v>
      </c>
      <c r="L73" s="166">
        <v>2024000005</v>
      </c>
      <c r="M73" s="167">
        <v>73004</v>
      </c>
      <c r="N73" s="370">
        <v>0</v>
      </c>
      <c r="O73" s="398"/>
    </row>
    <row r="74" spans="1:15" ht="42" customHeight="1" x14ac:dyDescent="0.3">
      <c r="A74" s="524"/>
      <c r="B74" s="158" t="s">
        <v>739</v>
      </c>
      <c r="C74" s="158"/>
      <c r="D74" s="159">
        <v>45628</v>
      </c>
      <c r="E74" s="158" t="s">
        <v>768</v>
      </c>
      <c r="F74" s="347"/>
      <c r="G74" s="160">
        <v>2024590261</v>
      </c>
      <c r="H74" s="158" t="s">
        <v>1180</v>
      </c>
      <c r="I74" s="158">
        <v>800153993</v>
      </c>
      <c r="J74" s="158" t="s">
        <v>2462</v>
      </c>
      <c r="K74" s="158" t="s">
        <v>771</v>
      </c>
      <c r="L74" s="161">
        <v>2024000005</v>
      </c>
      <c r="M74" s="162">
        <v>62054</v>
      </c>
      <c r="N74" s="371">
        <v>0</v>
      </c>
      <c r="O74" s="397"/>
    </row>
    <row r="75" spans="1:15" ht="36.75" customHeight="1" x14ac:dyDescent="0.3">
      <c r="A75" s="524"/>
      <c r="B75" s="163" t="s">
        <v>739</v>
      </c>
      <c r="C75" s="163"/>
      <c r="D75" s="164">
        <v>45628</v>
      </c>
      <c r="E75" s="163" t="s">
        <v>768</v>
      </c>
      <c r="F75" s="358"/>
      <c r="G75" s="165">
        <v>2024590262</v>
      </c>
      <c r="H75" s="163" t="s">
        <v>1180</v>
      </c>
      <c r="I75" s="163">
        <v>800153993</v>
      </c>
      <c r="J75" s="163" t="s">
        <v>2463</v>
      </c>
      <c r="K75" s="163" t="s">
        <v>771</v>
      </c>
      <c r="L75" s="166">
        <v>2024000005</v>
      </c>
      <c r="M75" s="167">
        <v>62045</v>
      </c>
      <c r="N75" s="370">
        <v>0</v>
      </c>
      <c r="O75" s="397"/>
    </row>
    <row r="76" spans="1:15" ht="37.5" customHeight="1" x14ac:dyDescent="0.25">
      <c r="A76" s="524"/>
      <c r="B76" s="689" t="s">
        <v>1154</v>
      </c>
      <c r="C76" s="689"/>
      <c r="D76" s="689"/>
      <c r="E76" s="689"/>
      <c r="F76" s="689"/>
      <c r="G76" s="689"/>
      <c r="H76" s="689"/>
      <c r="I76" s="689"/>
      <c r="J76" s="689"/>
      <c r="K76" s="689"/>
      <c r="L76" s="689"/>
      <c r="M76" s="387">
        <f>SUM(M58:M75)</f>
        <v>1248363</v>
      </c>
      <c r="N76" s="371">
        <v>0</v>
      </c>
      <c r="O76" s="399"/>
    </row>
    <row r="77" spans="1:15" ht="26.25" customHeight="1" x14ac:dyDescent="0.25">
      <c r="A77" s="524"/>
      <c r="F77"/>
      <c r="G77"/>
      <c r="I77" s="25"/>
      <c r="M77"/>
      <c r="N77" s="370">
        <v>0</v>
      </c>
      <c r="O77" s="398"/>
    </row>
    <row r="78" spans="1:15" ht="41.25" customHeight="1" x14ac:dyDescent="0.25">
      <c r="A78" s="524"/>
      <c r="B78" s="41"/>
      <c r="C78" s="25"/>
      <c r="D78" s="25"/>
      <c r="E78" s="25"/>
      <c r="F78" s="25"/>
      <c r="G78" s="25"/>
      <c r="H78" s="25"/>
      <c r="I78" s="25"/>
      <c r="J78" s="25"/>
      <c r="K78" s="25"/>
      <c r="L78" s="25"/>
      <c r="M78"/>
      <c r="N78" s="388"/>
      <c r="O78" s="344">
        <v>17625476.640000001</v>
      </c>
    </row>
    <row r="79" spans="1:15" ht="26.25" customHeight="1" x14ac:dyDescent="0.25">
      <c r="A79" s="524"/>
      <c r="B79" s="672" t="s">
        <v>1858</v>
      </c>
      <c r="C79" s="672"/>
      <c r="D79" s="672"/>
      <c r="E79" s="672"/>
      <c r="F79" s="672"/>
      <c r="G79" s="672"/>
      <c r="H79" s="672"/>
      <c r="I79" s="672"/>
      <c r="J79" s="672"/>
      <c r="K79" s="672"/>
      <c r="L79" s="672"/>
      <c r="M79" s="672"/>
      <c r="N79" s="29"/>
    </row>
    <row r="80" spans="1:15" ht="38.25" customHeight="1" x14ac:dyDescent="0.25">
      <c r="A80" s="524"/>
      <c r="B80" s="176" t="s">
        <v>758</v>
      </c>
      <c r="C80" s="176" t="s">
        <v>759</v>
      </c>
      <c r="D80" s="375" t="s">
        <v>760</v>
      </c>
      <c r="E80" s="375" t="s">
        <v>761</v>
      </c>
      <c r="F80" s="376"/>
      <c r="G80" s="174" t="s">
        <v>762</v>
      </c>
      <c r="H80" s="375" t="s">
        <v>763</v>
      </c>
      <c r="I80" s="375" t="s">
        <v>764</v>
      </c>
      <c r="J80" s="375" t="s">
        <v>46</v>
      </c>
      <c r="K80" s="375" t="s">
        <v>765</v>
      </c>
      <c r="L80" s="375" t="s">
        <v>762</v>
      </c>
      <c r="M80" s="176" t="s">
        <v>766</v>
      </c>
    </row>
    <row r="81" spans="1:15" ht="1.5" customHeight="1" x14ac:dyDescent="0.25">
      <c r="A81" s="524"/>
      <c r="B81" s="158" t="s">
        <v>668</v>
      </c>
      <c r="C81" s="158"/>
      <c r="D81" s="159">
        <v>45572</v>
      </c>
      <c r="E81" s="158" t="s">
        <v>1200</v>
      </c>
      <c r="F81" s="158"/>
      <c r="G81" s="160">
        <v>2024000822</v>
      </c>
      <c r="H81" s="158" t="s">
        <v>900</v>
      </c>
      <c r="I81" s="158">
        <v>814003050</v>
      </c>
      <c r="J81" s="158" t="s">
        <v>2465</v>
      </c>
      <c r="K81" s="158" t="s">
        <v>771</v>
      </c>
      <c r="L81" s="161">
        <v>2024001887</v>
      </c>
      <c r="M81" s="162">
        <v>3526109</v>
      </c>
    </row>
    <row r="82" spans="1:15" ht="25.5" customHeight="1" x14ac:dyDescent="0.25">
      <c r="A82" s="524"/>
      <c r="B82" s="163" t="s">
        <v>668</v>
      </c>
      <c r="C82" s="163"/>
      <c r="D82" s="164">
        <v>45580</v>
      </c>
      <c r="E82" s="163" t="s">
        <v>1200</v>
      </c>
      <c r="F82" s="163"/>
      <c r="G82" s="165">
        <v>2024000835</v>
      </c>
      <c r="H82" s="163" t="s">
        <v>900</v>
      </c>
      <c r="I82" s="163">
        <v>814003050</v>
      </c>
      <c r="J82" s="163" t="s">
        <v>2466</v>
      </c>
      <c r="K82" s="163" t="s">
        <v>771</v>
      </c>
      <c r="L82" s="166">
        <v>2024001887</v>
      </c>
      <c r="M82" s="167">
        <v>778563</v>
      </c>
      <c r="N82" s="33">
        <v>0</v>
      </c>
    </row>
    <row r="83" spans="1:15" ht="15" customHeight="1" x14ac:dyDescent="0.25">
      <c r="A83" s="524"/>
      <c r="B83" s="158" t="s">
        <v>668</v>
      </c>
      <c r="C83" s="158"/>
      <c r="D83" s="159">
        <v>45589</v>
      </c>
      <c r="E83" s="158" t="s">
        <v>1200</v>
      </c>
      <c r="F83" s="158"/>
      <c r="G83" s="160">
        <v>2024000872</v>
      </c>
      <c r="H83" s="158" t="s">
        <v>900</v>
      </c>
      <c r="I83" s="158">
        <v>814003050</v>
      </c>
      <c r="J83" s="158" t="s">
        <v>2467</v>
      </c>
      <c r="K83" s="158" t="s">
        <v>771</v>
      </c>
      <c r="L83" s="161">
        <v>2024001887</v>
      </c>
      <c r="M83" s="162">
        <v>2977708.64</v>
      </c>
      <c r="N83" s="29">
        <v>0</v>
      </c>
    </row>
    <row r="84" spans="1:15" ht="15" customHeight="1" x14ac:dyDescent="0.25">
      <c r="A84" s="524"/>
      <c r="B84" s="163" t="s">
        <v>668</v>
      </c>
      <c r="C84" s="163"/>
      <c r="D84" s="164">
        <v>45618</v>
      </c>
      <c r="E84" s="163" t="s">
        <v>1200</v>
      </c>
      <c r="F84" s="163"/>
      <c r="G84" s="165">
        <v>2024000980</v>
      </c>
      <c r="H84" s="163" t="s">
        <v>900</v>
      </c>
      <c r="I84" s="163">
        <v>814003050</v>
      </c>
      <c r="J84" s="163" t="s">
        <v>2468</v>
      </c>
      <c r="K84" s="163" t="s">
        <v>771</v>
      </c>
      <c r="L84" s="166">
        <v>2024002966</v>
      </c>
      <c r="M84" s="167">
        <v>1652423</v>
      </c>
      <c r="N84" s="24">
        <v>0</v>
      </c>
    </row>
    <row r="85" spans="1:15" ht="15" customHeight="1" x14ac:dyDescent="0.25">
      <c r="A85" s="524"/>
      <c r="B85" s="158" t="s">
        <v>668</v>
      </c>
      <c r="C85" s="158"/>
      <c r="D85" s="159">
        <v>45632</v>
      </c>
      <c r="E85" s="158" t="s">
        <v>1200</v>
      </c>
      <c r="F85" s="158"/>
      <c r="G85" s="160">
        <v>2024001041</v>
      </c>
      <c r="H85" s="158" t="s">
        <v>900</v>
      </c>
      <c r="I85" s="158">
        <v>814003050</v>
      </c>
      <c r="J85" s="158" t="s">
        <v>2469</v>
      </c>
      <c r="K85" s="158" t="s">
        <v>771</v>
      </c>
      <c r="L85" s="161">
        <v>2024003162</v>
      </c>
      <c r="M85" s="162">
        <v>4008681</v>
      </c>
      <c r="N85" s="29">
        <v>0</v>
      </c>
    </row>
    <row r="86" spans="1:15" ht="15" customHeight="1" x14ac:dyDescent="0.25">
      <c r="A86" s="524"/>
      <c r="B86" s="163" t="s">
        <v>668</v>
      </c>
      <c r="C86" s="163"/>
      <c r="D86" s="164">
        <v>45646</v>
      </c>
      <c r="E86" s="163" t="s">
        <v>1200</v>
      </c>
      <c r="F86" s="163"/>
      <c r="G86" s="165">
        <v>2024001095</v>
      </c>
      <c r="H86" s="163" t="s">
        <v>900</v>
      </c>
      <c r="I86" s="163">
        <v>814003050</v>
      </c>
      <c r="J86" s="163" t="s">
        <v>2470</v>
      </c>
      <c r="K86" s="163" t="s">
        <v>771</v>
      </c>
      <c r="L86" s="166">
        <v>2024003392</v>
      </c>
      <c r="M86" s="167">
        <v>2285942</v>
      </c>
      <c r="N86" s="24">
        <v>0</v>
      </c>
    </row>
    <row r="87" spans="1:15" ht="15" customHeight="1" x14ac:dyDescent="0.25">
      <c r="A87" s="524"/>
      <c r="B87" s="158" t="s">
        <v>668</v>
      </c>
      <c r="C87" s="158"/>
      <c r="D87" s="159">
        <v>45646</v>
      </c>
      <c r="E87" s="158" t="s">
        <v>1200</v>
      </c>
      <c r="F87" s="158"/>
      <c r="G87" s="160">
        <v>2024001096</v>
      </c>
      <c r="H87" s="158" t="s">
        <v>900</v>
      </c>
      <c r="I87" s="158">
        <v>814003050</v>
      </c>
      <c r="J87" s="158" t="s">
        <v>2471</v>
      </c>
      <c r="K87" s="158" t="s">
        <v>771</v>
      </c>
      <c r="L87" s="161">
        <v>2024003392</v>
      </c>
      <c r="M87" s="162">
        <v>2396050</v>
      </c>
      <c r="N87" s="24"/>
    </row>
    <row r="88" spans="1:15" ht="15" customHeight="1" x14ac:dyDescent="0.25">
      <c r="A88" s="385"/>
      <c r="B88" s="515" t="s">
        <v>1154</v>
      </c>
      <c r="C88" s="515"/>
      <c r="D88" s="515"/>
      <c r="E88" s="515"/>
      <c r="F88" s="515"/>
      <c r="G88" s="515"/>
      <c r="H88" s="515"/>
      <c r="I88" s="515"/>
      <c r="J88" s="515"/>
      <c r="K88" s="515"/>
      <c r="L88" s="515"/>
      <c r="M88" s="389">
        <f>SUM(M81:M87)</f>
        <v>17625476.640000001</v>
      </c>
      <c r="N88" s="24"/>
    </row>
    <row r="89" spans="1:15" ht="15" customHeight="1" x14ac:dyDescent="0.25">
      <c r="A89" s="386"/>
      <c r="B89" s="346"/>
      <c r="C89" s="25"/>
      <c r="D89" s="26"/>
      <c r="E89" s="200"/>
      <c r="F89" s="378"/>
      <c r="G89" s="379"/>
      <c r="H89" s="200"/>
      <c r="I89" s="200"/>
      <c r="J89" s="200"/>
      <c r="K89" s="200"/>
      <c r="L89" s="203"/>
      <c r="M89" s="263"/>
      <c r="N89" s="24"/>
    </row>
    <row r="90" spans="1:15" ht="15" customHeight="1" x14ac:dyDescent="0.25">
      <c r="A90" s="385"/>
      <c r="B90" s="672" t="s">
        <v>1527</v>
      </c>
      <c r="C90" s="672"/>
      <c r="D90" s="672"/>
      <c r="E90" s="672"/>
      <c r="F90" s="672"/>
      <c r="G90" s="672"/>
      <c r="H90" s="672"/>
      <c r="I90" s="672"/>
      <c r="J90" s="672"/>
      <c r="K90" s="672"/>
      <c r="L90" s="672"/>
      <c r="M90" s="672"/>
      <c r="N90" s="24"/>
    </row>
    <row r="91" spans="1:15" ht="15" customHeight="1" x14ac:dyDescent="0.25">
      <c r="A91" s="385"/>
      <c r="B91" s="672"/>
      <c r="C91" s="672"/>
      <c r="D91" s="672"/>
      <c r="E91" s="672"/>
      <c r="F91" s="672"/>
      <c r="G91" s="672"/>
      <c r="H91" s="672"/>
      <c r="I91" s="672"/>
      <c r="J91" s="672"/>
      <c r="K91" s="672"/>
      <c r="L91" s="672"/>
      <c r="M91" s="672"/>
      <c r="N91" s="24"/>
    </row>
    <row r="92" spans="1:15" ht="15" customHeight="1" x14ac:dyDescent="0.25">
      <c r="A92" s="385"/>
      <c r="B92" s="174" t="s">
        <v>758</v>
      </c>
      <c r="C92" s="174" t="s">
        <v>759</v>
      </c>
      <c r="D92" s="349" t="s">
        <v>760</v>
      </c>
      <c r="E92" s="349" t="s">
        <v>761</v>
      </c>
      <c r="F92" s="360"/>
      <c r="G92" s="174" t="s">
        <v>762</v>
      </c>
      <c r="H92" s="349" t="s">
        <v>763</v>
      </c>
      <c r="I92" s="349" t="s">
        <v>764</v>
      </c>
      <c r="J92" s="349" t="s">
        <v>46</v>
      </c>
      <c r="K92" s="349" t="s">
        <v>765</v>
      </c>
      <c r="L92" s="174" t="s">
        <v>762</v>
      </c>
      <c r="M92" s="174" t="s">
        <v>766</v>
      </c>
      <c r="N92" s="24"/>
    </row>
    <row r="93" spans="1:15" x14ac:dyDescent="0.25">
      <c r="A93" s="385"/>
      <c r="B93" s="158" t="s">
        <v>669</v>
      </c>
      <c r="C93" s="158"/>
      <c r="D93" s="159">
        <v>45593</v>
      </c>
      <c r="E93" s="158" t="s">
        <v>1206</v>
      </c>
      <c r="F93" s="347"/>
      <c r="G93" s="160">
        <v>2024000360</v>
      </c>
      <c r="H93" s="158" t="s">
        <v>900</v>
      </c>
      <c r="I93" s="158">
        <v>814003050</v>
      </c>
      <c r="J93" s="158" t="s">
        <v>2472</v>
      </c>
      <c r="K93" s="158" t="s">
        <v>771</v>
      </c>
      <c r="L93" s="161">
        <v>2024001887</v>
      </c>
      <c r="M93" s="162">
        <v>946864</v>
      </c>
      <c r="N93" s="30"/>
    </row>
    <row r="94" spans="1:15" ht="15" customHeight="1" x14ac:dyDescent="0.25">
      <c r="A94" s="385"/>
      <c r="B94" s="163" t="s">
        <v>669</v>
      </c>
      <c r="C94" s="163"/>
      <c r="D94" s="164">
        <v>45609</v>
      </c>
      <c r="E94" s="163" t="s">
        <v>1206</v>
      </c>
      <c r="F94" s="358"/>
      <c r="G94" s="165">
        <v>2024000379</v>
      </c>
      <c r="H94" s="163" t="s">
        <v>900</v>
      </c>
      <c r="I94" s="163">
        <v>814003050</v>
      </c>
      <c r="J94" s="163" t="s">
        <v>2473</v>
      </c>
      <c r="K94" s="163" t="s">
        <v>771</v>
      </c>
      <c r="L94" s="166">
        <v>2024001887</v>
      </c>
      <c r="M94" s="167">
        <v>963283</v>
      </c>
      <c r="N94" s="30"/>
      <c r="O94" s="344">
        <v>12137169.359999999</v>
      </c>
    </row>
    <row r="95" spans="1:15" ht="15" customHeight="1" x14ac:dyDescent="0.25">
      <c r="A95" s="385"/>
      <c r="B95" s="158" t="s">
        <v>669</v>
      </c>
      <c r="C95" s="158"/>
      <c r="D95" s="159">
        <v>45622</v>
      </c>
      <c r="E95" s="158" t="s">
        <v>1206</v>
      </c>
      <c r="F95" s="347"/>
      <c r="G95" s="160">
        <v>2024000388</v>
      </c>
      <c r="H95" s="158" t="s">
        <v>900</v>
      </c>
      <c r="I95" s="158">
        <v>814003050</v>
      </c>
      <c r="J95" s="158" t="s">
        <v>2474</v>
      </c>
      <c r="K95" s="158" t="s">
        <v>771</v>
      </c>
      <c r="L95" s="161">
        <v>2024003067</v>
      </c>
      <c r="M95" s="162">
        <v>736159</v>
      </c>
      <c r="N95" s="30"/>
    </row>
    <row r="96" spans="1:15" x14ac:dyDescent="0.25">
      <c r="A96" s="385"/>
      <c r="B96" s="163" t="s">
        <v>669</v>
      </c>
      <c r="C96" s="163"/>
      <c r="D96" s="164">
        <v>45635</v>
      </c>
      <c r="E96" s="163" t="s">
        <v>1206</v>
      </c>
      <c r="F96" s="358"/>
      <c r="G96" s="165">
        <v>2024000406</v>
      </c>
      <c r="H96" s="163" t="s">
        <v>900</v>
      </c>
      <c r="I96" s="163">
        <v>814003050</v>
      </c>
      <c r="J96" s="163" t="s">
        <v>2475</v>
      </c>
      <c r="K96" s="163" t="s">
        <v>771</v>
      </c>
      <c r="L96" s="166">
        <v>2024003162</v>
      </c>
      <c r="M96" s="167">
        <v>998273</v>
      </c>
      <c r="N96" s="30"/>
    </row>
    <row r="97" spans="1:15" x14ac:dyDescent="0.25">
      <c r="A97" s="385"/>
      <c r="B97" s="158" t="s">
        <v>669</v>
      </c>
      <c r="C97" s="158"/>
      <c r="D97" s="159">
        <v>45649</v>
      </c>
      <c r="E97" s="158" t="s">
        <v>1206</v>
      </c>
      <c r="F97" s="358"/>
      <c r="G97" s="160">
        <v>2024000416</v>
      </c>
      <c r="H97" s="158" t="s">
        <v>900</v>
      </c>
      <c r="I97" s="158">
        <v>814003050</v>
      </c>
      <c r="J97" s="158" t="s">
        <v>2476</v>
      </c>
      <c r="K97" s="158" t="s">
        <v>771</v>
      </c>
      <c r="L97" s="161">
        <v>2024003392</v>
      </c>
      <c r="M97" s="162">
        <v>868190</v>
      </c>
      <c r="N97" s="30"/>
    </row>
    <row r="98" spans="1:15" x14ac:dyDescent="0.25">
      <c r="A98" s="385"/>
      <c r="B98" s="163" t="s">
        <v>669</v>
      </c>
      <c r="C98" s="163"/>
      <c r="D98" s="164">
        <v>45589</v>
      </c>
      <c r="E98" s="163" t="s">
        <v>1200</v>
      </c>
      <c r="F98" s="358"/>
      <c r="G98" s="165">
        <v>2024000872</v>
      </c>
      <c r="H98" s="163" t="s">
        <v>900</v>
      </c>
      <c r="I98" s="163">
        <v>814003050</v>
      </c>
      <c r="J98" s="163" t="s">
        <v>2467</v>
      </c>
      <c r="K98" s="163" t="s">
        <v>771</v>
      </c>
      <c r="L98" s="166">
        <v>2024001887</v>
      </c>
      <c r="M98" s="167">
        <v>1422744.36</v>
      </c>
      <c r="N98" s="30"/>
    </row>
    <row r="99" spans="1:15" x14ac:dyDescent="0.25">
      <c r="A99" s="385"/>
      <c r="B99" s="158" t="s">
        <v>669</v>
      </c>
      <c r="C99" s="158"/>
      <c r="D99" s="159">
        <v>45605</v>
      </c>
      <c r="E99" s="158" t="s">
        <v>1200</v>
      </c>
      <c r="F99" s="358"/>
      <c r="G99" s="160">
        <v>2024000945</v>
      </c>
      <c r="H99" s="158" t="s">
        <v>900</v>
      </c>
      <c r="I99" s="158">
        <v>814003050</v>
      </c>
      <c r="J99" s="158" t="s">
        <v>2477</v>
      </c>
      <c r="K99" s="158" t="s">
        <v>771</v>
      </c>
      <c r="L99" s="161">
        <v>2024001887</v>
      </c>
      <c r="M99" s="162">
        <v>1931127</v>
      </c>
      <c r="N99" s="30"/>
    </row>
    <row r="100" spans="1:15" x14ac:dyDescent="0.25">
      <c r="A100" s="385"/>
      <c r="B100" s="163" t="s">
        <v>669</v>
      </c>
      <c r="C100" s="163"/>
      <c r="D100" s="164">
        <v>45608</v>
      </c>
      <c r="E100" s="163" t="s">
        <v>1200</v>
      </c>
      <c r="F100" s="358"/>
      <c r="G100" s="165">
        <v>2024000948</v>
      </c>
      <c r="H100" s="163" t="s">
        <v>900</v>
      </c>
      <c r="I100" s="163">
        <v>814003050</v>
      </c>
      <c r="J100" s="163" t="s">
        <v>2478</v>
      </c>
      <c r="K100" s="163" t="s">
        <v>771</v>
      </c>
      <c r="L100" s="166">
        <v>2024001887</v>
      </c>
      <c r="M100" s="167">
        <v>2285517</v>
      </c>
      <c r="N100" s="30"/>
    </row>
    <row r="101" spans="1:15" x14ac:dyDescent="0.25">
      <c r="A101" s="385"/>
      <c r="B101" s="158" t="s">
        <v>669</v>
      </c>
      <c r="C101" s="158"/>
      <c r="D101" s="159">
        <v>45618</v>
      </c>
      <c r="E101" s="158" t="s">
        <v>1200</v>
      </c>
      <c r="F101" s="358"/>
      <c r="G101" s="160">
        <v>2024000980</v>
      </c>
      <c r="H101" s="158" t="s">
        <v>900</v>
      </c>
      <c r="I101" s="158">
        <v>814003050</v>
      </c>
      <c r="J101" s="158" t="s">
        <v>2468</v>
      </c>
      <c r="K101" s="158" t="s">
        <v>771</v>
      </c>
      <c r="L101" s="161">
        <v>2024001887</v>
      </c>
      <c r="M101" s="162">
        <v>141447</v>
      </c>
      <c r="N101" s="30"/>
      <c r="O101" s="344">
        <v>88064</v>
      </c>
    </row>
    <row r="102" spans="1:15" x14ac:dyDescent="0.25">
      <c r="A102" s="385"/>
      <c r="B102" s="163" t="s">
        <v>669</v>
      </c>
      <c r="C102" s="163"/>
      <c r="D102" s="164">
        <v>45618</v>
      </c>
      <c r="E102" s="163" t="s">
        <v>1200</v>
      </c>
      <c r="F102" s="358"/>
      <c r="G102" s="165">
        <v>2024000981</v>
      </c>
      <c r="H102" s="163" t="s">
        <v>900</v>
      </c>
      <c r="I102" s="163">
        <v>814003050</v>
      </c>
      <c r="J102" s="163" t="s">
        <v>2479</v>
      </c>
      <c r="K102" s="163" t="s">
        <v>771</v>
      </c>
      <c r="L102" s="166">
        <v>2024001887</v>
      </c>
      <c r="M102" s="167">
        <v>1843565</v>
      </c>
      <c r="N102" s="30"/>
    </row>
    <row r="103" spans="1:15" x14ac:dyDescent="0.25">
      <c r="A103" s="385"/>
      <c r="B103" s="515" t="s">
        <v>1154</v>
      </c>
      <c r="C103" s="515"/>
      <c r="D103" s="515"/>
      <c r="E103" s="515"/>
      <c r="F103" s="515"/>
      <c r="G103" s="515"/>
      <c r="H103" s="515"/>
      <c r="I103" s="515"/>
      <c r="J103" s="515"/>
      <c r="K103" s="515"/>
      <c r="L103" s="515"/>
      <c r="M103" s="679">
        <f>SUM(M93:M102)</f>
        <v>12137169.359999999</v>
      </c>
      <c r="N103" s="172">
        <v>0</v>
      </c>
    </row>
    <row r="104" spans="1:15" x14ac:dyDescent="0.25">
      <c r="A104" s="385"/>
      <c r="B104" s="515"/>
      <c r="C104" s="515"/>
      <c r="D104" s="515"/>
      <c r="E104" s="515"/>
      <c r="F104" s="515"/>
      <c r="G104" s="515"/>
      <c r="H104" s="515"/>
      <c r="I104" s="515"/>
      <c r="J104" s="515"/>
      <c r="K104" s="515"/>
      <c r="L104" s="515"/>
      <c r="M104" s="679"/>
      <c r="N104" s="174" t="s">
        <v>767</v>
      </c>
    </row>
    <row r="105" spans="1:15" ht="15" customHeight="1" x14ac:dyDescent="0.25">
      <c r="A105" s="385"/>
      <c r="B105" s="25"/>
      <c r="C105" s="25"/>
      <c r="D105" s="25"/>
      <c r="E105" s="25"/>
      <c r="F105" s="25"/>
      <c r="G105" s="25"/>
      <c r="H105" s="25"/>
      <c r="I105" s="25"/>
      <c r="J105" s="25"/>
      <c r="K105" s="25"/>
      <c r="M105"/>
      <c r="N105" s="325">
        <v>0</v>
      </c>
      <c r="O105" s="263"/>
    </row>
    <row r="106" spans="1:15" ht="20.25" x14ac:dyDescent="0.3">
      <c r="A106" s="385"/>
      <c r="B106" s="681" t="s">
        <v>2423</v>
      </c>
      <c r="C106" s="681"/>
      <c r="D106" s="681"/>
      <c r="E106" s="681"/>
      <c r="F106" s="681"/>
      <c r="G106" s="681"/>
      <c r="H106" s="681"/>
      <c r="I106" s="681"/>
      <c r="J106" s="681"/>
      <c r="K106" s="681"/>
      <c r="L106" s="681"/>
      <c r="M106" s="681"/>
      <c r="N106" s="326">
        <v>0</v>
      </c>
      <c r="O106" s="397"/>
    </row>
    <row r="107" spans="1:15" x14ac:dyDescent="0.25">
      <c r="A107" s="385"/>
      <c r="B107" s="174" t="s">
        <v>758</v>
      </c>
      <c r="C107" s="174" t="s">
        <v>759</v>
      </c>
      <c r="D107" s="349" t="s">
        <v>760</v>
      </c>
      <c r="E107" s="349" t="s">
        <v>761</v>
      </c>
      <c r="F107" s="360"/>
      <c r="G107" s="174" t="s">
        <v>762</v>
      </c>
      <c r="H107" s="174" t="s">
        <v>763</v>
      </c>
      <c r="I107" s="174" t="s">
        <v>764</v>
      </c>
      <c r="J107" s="174" t="s">
        <v>46</v>
      </c>
      <c r="K107" s="174" t="s">
        <v>765</v>
      </c>
      <c r="L107" s="174" t="s">
        <v>762</v>
      </c>
      <c r="M107" s="174" t="s">
        <v>766</v>
      </c>
      <c r="N107" s="325">
        <v>0</v>
      </c>
      <c r="O107" s="263"/>
    </row>
    <row r="108" spans="1:15" ht="18.75" x14ac:dyDescent="0.3">
      <c r="A108" s="385"/>
      <c r="B108" s="158" t="s">
        <v>667</v>
      </c>
      <c r="C108" s="158"/>
      <c r="D108" s="159">
        <v>45626</v>
      </c>
      <c r="E108" s="158" t="s">
        <v>1206</v>
      </c>
      <c r="F108" s="392"/>
      <c r="G108" s="160">
        <v>2024000394</v>
      </c>
      <c r="H108" s="158" t="s">
        <v>1882</v>
      </c>
      <c r="I108" s="158">
        <v>27282101</v>
      </c>
      <c r="J108" s="158" t="s">
        <v>2480</v>
      </c>
      <c r="K108" s="158" t="s">
        <v>771</v>
      </c>
      <c r="L108" s="161">
        <v>2024000042</v>
      </c>
      <c r="M108" s="162">
        <v>20000</v>
      </c>
      <c r="N108" s="326">
        <v>0</v>
      </c>
      <c r="O108" s="397"/>
    </row>
    <row r="109" spans="1:15" ht="18.75" x14ac:dyDescent="0.3">
      <c r="A109" s="385"/>
      <c r="B109" s="163" t="s">
        <v>667</v>
      </c>
      <c r="C109" s="163"/>
      <c r="D109" s="164">
        <v>45656</v>
      </c>
      <c r="E109" s="163" t="s">
        <v>1206</v>
      </c>
      <c r="F109" s="393"/>
      <c r="G109" s="165">
        <v>2024000443</v>
      </c>
      <c r="H109" s="163" t="s">
        <v>1882</v>
      </c>
      <c r="I109" s="163">
        <v>27282101</v>
      </c>
      <c r="J109" s="163" t="s">
        <v>2481</v>
      </c>
      <c r="K109" s="163" t="s">
        <v>771</v>
      </c>
      <c r="L109" s="166">
        <v>2024000042</v>
      </c>
      <c r="M109" s="167">
        <v>68064</v>
      </c>
      <c r="N109" s="325">
        <v>0</v>
      </c>
      <c r="O109" s="397"/>
    </row>
    <row r="110" spans="1:15" x14ac:dyDescent="0.25">
      <c r="A110" s="385"/>
      <c r="B110" s="515" t="s">
        <v>1154</v>
      </c>
      <c r="C110" s="515"/>
      <c r="D110" s="515"/>
      <c r="E110" s="515"/>
      <c r="F110" s="515"/>
      <c r="G110" s="515"/>
      <c r="H110" s="515"/>
      <c r="I110" s="515"/>
      <c r="J110" s="515"/>
      <c r="K110" s="515"/>
      <c r="L110" s="515"/>
      <c r="M110" s="680">
        <f>SUM(M108:M109)</f>
        <v>88064</v>
      </c>
      <c r="N110" s="326">
        <v>0</v>
      </c>
      <c r="O110" s="259"/>
    </row>
    <row r="111" spans="1:15" ht="18.75" x14ac:dyDescent="0.3">
      <c r="A111" s="385"/>
      <c r="B111" s="515"/>
      <c r="C111" s="515"/>
      <c r="D111" s="515"/>
      <c r="E111" s="515"/>
      <c r="F111" s="515"/>
      <c r="G111" s="515"/>
      <c r="H111" s="515"/>
      <c r="I111" s="515"/>
      <c r="J111" s="515"/>
      <c r="K111" s="515"/>
      <c r="L111" s="515"/>
      <c r="M111" s="680"/>
      <c r="N111" s="325">
        <v>0</v>
      </c>
      <c r="O111" s="397"/>
    </row>
    <row r="112" spans="1:15" ht="18.75" x14ac:dyDescent="0.3">
      <c r="A112" s="385"/>
      <c r="B112" s="29"/>
      <c r="C112" s="29"/>
      <c r="D112" s="29"/>
      <c r="E112" s="29"/>
      <c r="F112" s="29"/>
      <c r="G112" s="29"/>
      <c r="H112" s="29"/>
      <c r="I112" s="29"/>
      <c r="J112" s="29"/>
      <c r="K112" s="29"/>
      <c r="L112" s="29"/>
      <c r="M112"/>
      <c r="N112" s="326">
        <v>0</v>
      </c>
      <c r="O112" s="397"/>
    </row>
    <row r="113" spans="1:16" ht="20.25" x14ac:dyDescent="0.3">
      <c r="A113" s="385"/>
      <c r="B113" s="672" t="s">
        <v>2571</v>
      </c>
      <c r="C113" s="672"/>
      <c r="D113" s="672"/>
      <c r="E113" s="672"/>
      <c r="F113" s="672"/>
      <c r="G113" s="672"/>
      <c r="H113" s="672"/>
      <c r="I113" s="672"/>
      <c r="J113" s="672"/>
      <c r="K113" s="672"/>
      <c r="L113" s="672"/>
      <c r="M113" s="672"/>
      <c r="N113" s="326"/>
      <c r="O113" s="397"/>
    </row>
    <row r="114" spans="1:16" x14ac:dyDescent="0.25">
      <c r="A114" s="390"/>
      <c r="B114" s="174" t="s">
        <v>758</v>
      </c>
      <c r="C114" s="174" t="s">
        <v>759</v>
      </c>
      <c r="D114" s="349" t="s">
        <v>760</v>
      </c>
      <c r="E114" s="349" t="s">
        <v>761</v>
      </c>
      <c r="F114" s="360"/>
      <c r="G114" s="174" t="s">
        <v>762</v>
      </c>
      <c r="H114" s="349" t="s">
        <v>763</v>
      </c>
      <c r="I114" s="349" t="s">
        <v>764</v>
      </c>
      <c r="J114" s="349" t="s">
        <v>46</v>
      </c>
      <c r="K114" s="349" t="s">
        <v>765</v>
      </c>
      <c r="L114" s="349" t="s">
        <v>762</v>
      </c>
      <c r="M114" s="174" t="s">
        <v>766</v>
      </c>
      <c r="N114" s="325">
        <v>0</v>
      </c>
      <c r="O114" s="259"/>
    </row>
    <row r="115" spans="1:16" x14ac:dyDescent="0.25">
      <c r="A115" s="390"/>
      <c r="B115" s="158" t="s">
        <v>444</v>
      </c>
      <c r="C115" s="158"/>
      <c r="D115" s="159">
        <v>45573</v>
      </c>
      <c r="E115" s="158" t="s">
        <v>768</v>
      </c>
      <c r="F115" s="347"/>
      <c r="G115" s="160">
        <v>2024101177</v>
      </c>
      <c r="H115" s="158" t="s">
        <v>2230</v>
      </c>
      <c r="I115" s="158">
        <v>900274678</v>
      </c>
      <c r="J115" s="158" t="s">
        <v>2482</v>
      </c>
      <c r="K115" s="158" t="s">
        <v>771</v>
      </c>
      <c r="L115" s="161">
        <v>2024001525</v>
      </c>
      <c r="M115" s="162">
        <v>1944874</v>
      </c>
      <c r="N115" s="326">
        <v>0</v>
      </c>
      <c r="O115" s="263"/>
    </row>
    <row r="116" spans="1:16" x14ac:dyDescent="0.25">
      <c r="A116" s="390"/>
      <c r="B116" s="163" t="s">
        <v>444</v>
      </c>
      <c r="C116" s="163"/>
      <c r="D116" s="164">
        <v>45581</v>
      </c>
      <c r="E116" s="163" t="s">
        <v>768</v>
      </c>
      <c r="F116" s="358"/>
      <c r="G116" s="165">
        <v>2024101187</v>
      </c>
      <c r="H116" s="163" t="s">
        <v>2483</v>
      </c>
      <c r="I116" s="163">
        <v>87061799</v>
      </c>
      <c r="J116" s="163" t="s">
        <v>2484</v>
      </c>
      <c r="K116" s="163" t="s">
        <v>771</v>
      </c>
      <c r="L116" s="166">
        <v>2024002434</v>
      </c>
      <c r="M116" s="167">
        <v>600000</v>
      </c>
      <c r="N116" s="326"/>
      <c r="O116" s="259"/>
    </row>
    <row r="117" spans="1:16" x14ac:dyDescent="0.25">
      <c r="A117" s="390"/>
      <c r="B117" s="158" t="s">
        <v>444</v>
      </c>
      <c r="C117" s="158"/>
      <c r="D117" s="159">
        <v>45593</v>
      </c>
      <c r="E117" s="158" t="s">
        <v>768</v>
      </c>
      <c r="F117" s="347"/>
      <c r="G117" s="160">
        <v>2024101197</v>
      </c>
      <c r="H117" s="158" t="s">
        <v>2232</v>
      </c>
      <c r="I117" s="158">
        <v>1085313877</v>
      </c>
      <c r="J117" s="158" t="s">
        <v>2485</v>
      </c>
      <c r="K117" s="158" t="s">
        <v>771</v>
      </c>
      <c r="L117" s="161">
        <v>2024001122</v>
      </c>
      <c r="M117" s="162">
        <v>3250000</v>
      </c>
      <c r="N117" s="326"/>
      <c r="O117" s="263"/>
    </row>
    <row r="118" spans="1:16" x14ac:dyDescent="0.25">
      <c r="A118" s="390"/>
      <c r="B118" s="163" t="s">
        <v>444</v>
      </c>
      <c r="C118" s="163"/>
      <c r="D118" s="164">
        <v>45593</v>
      </c>
      <c r="E118" s="163" t="s">
        <v>768</v>
      </c>
      <c r="F118" s="358"/>
      <c r="G118" s="165">
        <v>2024101198</v>
      </c>
      <c r="H118" s="163" t="s">
        <v>1011</v>
      </c>
      <c r="I118" s="163">
        <v>1085256774</v>
      </c>
      <c r="J118" s="163" t="s">
        <v>2486</v>
      </c>
      <c r="K118" s="163" t="s">
        <v>771</v>
      </c>
      <c r="L118" s="166">
        <v>2024001120</v>
      </c>
      <c r="M118" s="167">
        <v>1600000</v>
      </c>
      <c r="N118" s="394"/>
      <c r="O118" s="344">
        <v>33939748</v>
      </c>
      <c r="P118" s="146">
        <f>+O118-M128</f>
        <v>0</v>
      </c>
    </row>
    <row r="119" spans="1:16" x14ac:dyDescent="0.25">
      <c r="A119" s="390"/>
      <c r="B119" s="158" t="s">
        <v>444</v>
      </c>
      <c r="C119" s="158"/>
      <c r="D119" s="159">
        <v>45611</v>
      </c>
      <c r="E119" s="158" t="s">
        <v>768</v>
      </c>
      <c r="F119" s="347"/>
      <c r="G119" s="160">
        <v>2024101277</v>
      </c>
      <c r="H119" s="158" t="s">
        <v>1017</v>
      </c>
      <c r="I119" s="158">
        <v>1085315713</v>
      </c>
      <c r="J119" s="158" t="s">
        <v>2487</v>
      </c>
      <c r="K119" s="158" t="s">
        <v>771</v>
      </c>
      <c r="L119" s="161">
        <v>2024002790</v>
      </c>
      <c r="M119" s="162">
        <v>2000000</v>
      </c>
      <c r="N119" s="394"/>
    </row>
    <row r="120" spans="1:16" ht="23.25" customHeight="1" x14ac:dyDescent="0.25">
      <c r="A120" s="390"/>
      <c r="B120" s="163" t="s">
        <v>444</v>
      </c>
      <c r="C120" s="163"/>
      <c r="D120" s="164">
        <v>45622</v>
      </c>
      <c r="E120" s="163" t="s">
        <v>768</v>
      </c>
      <c r="F120" s="358"/>
      <c r="G120" s="165">
        <v>2024101306</v>
      </c>
      <c r="H120" s="163" t="s">
        <v>2232</v>
      </c>
      <c r="I120" s="163">
        <v>1085313877</v>
      </c>
      <c r="J120" s="163" t="s">
        <v>2488</v>
      </c>
      <c r="K120" s="163" t="s">
        <v>771</v>
      </c>
      <c r="L120" s="166">
        <v>2024001122</v>
      </c>
      <c r="M120" s="167">
        <v>3250000</v>
      </c>
      <c r="N120" s="315"/>
    </row>
    <row r="121" spans="1:16" ht="23.25" customHeight="1" x14ac:dyDescent="0.25">
      <c r="A121" s="391"/>
      <c r="B121" s="158" t="s">
        <v>444</v>
      </c>
      <c r="C121" s="158"/>
      <c r="D121" s="159">
        <v>45622</v>
      </c>
      <c r="E121" s="158" t="s">
        <v>768</v>
      </c>
      <c r="F121" s="347"/>
      <c r="G121" s="160">
        <v>2024101308</v>
      </c>
      <c r="H121" s="158" t="s">
        <v>1011</v>
      </c>
      <c r="I121" s="158">
        <v>1085256774</v>
      </c>
      <c r="J121" s="158" t="s">
        <v>2489</v>
      </c>
      <c r="K121" s="158" t="s">
        <v>771</v>
      </c>
      <c r="L121" s="161">
        <v>2024001120</v>
      </c>
      <c r="M121" s="162">
        <v>1600000</v>
      </c>
      <c r="N121">
        <v>0</v>
      </c>
    </row>
    <row r="122" spans="1:16" x14ac:dyDescent="0.25">
      <c r="A122" s="391"/>
      <c r="B122" s="163" t="s">
        <v>444</v>
      </c>
      <c r="C122" s="163"/>
      <c r="D122" s="164">
        <v>45630</v>
      </c>
      <c r="E122" s="163" t="s">
        <v>768</v>
      </c>
      <c r="F122" s="358"/>
      <c r="G122" s="165">
        <v>2024101329</v>
      </c>
      <c r="H122" s="163" t="s">
        <v>2230</v>
      </c>
      <c r="I122" s="163">
        <v>900274678</v>
      </c>
      <c r="J122" s="163" t="s">
        <v>2490</v>
      </c>
      <c r="K122" s="163" t="s">
        <v>771</v>
      </c>
      <c r="L122" s="166">
        <v>2024001525</v>
      </c>
      <c r="M122" s="167">
        <v>1944874</v>
      </c>
      <c r="N122">
        <v>0</v>
      </c>
    </row>
    <row r="123" spans="1:16" x14ac:dyDescent="0.25">
      <c r="A123" s="390"/>
      <c r="B123" s="163" t="s">
        <v>444</v>
      </c>
      <c r="C123" s="163"/>
      <c r="D123" s="164">
        <v>45630</v>
      </c>
      <c r="E123" s="163" t="s">
        <v>768</v>
      </c>
      <c r="F123" s="358"/>
      <c r="G123" s="165">
        <v>2024101347</v>
      </c>
      <c r="H123" s="163" t="s">
        <v>2573</v>
      </c>
      <c r="I123" s="400">
        <v>1084550281</v>
      </c>
      <c r="J123" s="163"/>
      <c r="K123" s="163"/>
      <c r="L123" s="166"/>
      <c r="M123" s="167">
        <v>1700000</v>
      </c>
      <c r="N123" s="29">
        <v>0</v>
      </c>
    </row>
    <row r="124" spans="1:16" x14ac:dyDescent="0.25">
      <c r="A124" s="390"/>
      <c r="B124" s="158" t="s">
        <v>444</v>
      </c>
      <c r="C124" s="158"/>
      <c r="D124" s="159">
        <v>45649</v>
      </c>
      <c r="E124" s="158" t="s">
        <v>768</v>
      </c>
      <c r="F124" s="347"/>
      <c r="G124" s="160">
        <v>2024101370</v>
      </c>
      <c r="H124" s="158" t="s">
        <v>2232</v>
      </c>
      <c r="I124" s="158">
        <v>1085313877</v>
      </c>
      <c r="J124" s="158" t="s">
        <v>2491</v>
      </c>
      <c r="K124" s="158" t="s">
        <v>771</v>
      </c>
      <c r="L124" s="161">
        <v>2024001122</v>
      </c>
      <c r="M124" s="162">
        <v>3250000</v>
      </c>
      <c r="N124" s="24">
        <v>0</v>
      </c>
    </row>
    <row r="125" spans="1:16" ht="14.25" customHeight="1" x14ac:dyDescent="0.25">
      <c r="A125" s="390"/>
      <c r="B125" s="163" t="s">
        <v>444</v>
      </c>
      <c r="C125" s="163"/>
      <c r="D125" s="164">
        <v>45649</v>
      </c>
      <c r="E125" s="163" t="s">
        <v>768</v>
      </c>
      <c r="F125" s="358"/>
      <c r="G125" s="165">
        <v>2024101371</v>
      </c>
      <c r="H125" s="163" t="s">
        <v>1011</v>
      </c>
      <c r="I125" s="163">
        <v>1085256774</v>
      </c>
      <c r="J125" s="163" t="s">
        <v>2492</v>
      </c>
      <c r="K125" s="163" t="s">
        <v>771</v>
      </c>
      <c r="L125" s="166">
        <v>2024001120</v>
      </c>
      <c r="M125" s="167">
        <v>1600000</v>
      </c>
      <c r="N125" s="29">
        <v>0</v>
      </c>
    </row>
    <row r="126" spans="1:16" ht="15" hidden="1" customHeight="1" x14ac:dyDescent="0.25">
      <c r="A126" s="391"/>
      <c r="B126" s="158" t="s">
        <v>444</v>
      </c>
      <c r="C126" s="158"/>
      <c r="D126" s="159">
        <v>45656</v>
      </c>
      <c r="E126" s="158" t="s">
        <v>768</v>
      </c>
      <c r="F126" s="358"/>
      <c r="G126" s="160">
        <v>2024101434</v>
      </c>
      <c r="H126" s="158" t="s">
        <v>2395</v>
      </c>
      <c r="I126" s="158">
        <v>1085307429</v>
      </c>
      <c r="J126" s="158" t="s">
        <v>2493</v>
      </c>
      <c r="K126" s="158" t="s">
        <v>771</v>
      </c>
      <c r="L126" s="161">
        <v>2024002288</v>
      </c>
      <c r="M126" s="162">
        <v>8400000</v>
      </c>
      <c r="N126" s="24">
        <v>0</v>
      </c>
    </row>
    <row r="127" spans="1:16" ht="21" customHeight="1" x14ac:dyDescent="0.25">
      <c r="A127" s="390"/>
      <c r="B127" s="163" t="s">
        <v>444</v>
      </c>
      <c r="C127" s="163"/>
      <c r="D127" s="164">
        <v>45656</v>
      </c>
      <c r="E127" s="163" t="s">
        <v>768</v>
      </c>
      <c r="F127" s="358"/>
      <c r="G127" s="165">
        <v>2024101435</v>
      </c>
      <c r="H127" s="163" t="s">
        <v>2395</v>
      </c>
      <c r="I127" s="163">
        <v>1085307429</v>
      </c>
      <c r="J127" s="163" t="s">
        <v>2494</v>
      </c>
      <c r="K127" s="163" t="s">
        <v>771</v>
      </c>
      <c r="L127" s="166">
        <v>2024001948</v>
      </c>
      <c r="M127" s="167">
        <v>2800000</v>
      </c>
      <c r="N127" s="29">
        <v>0</v>
      </c>
    </row>
    <row r="128" spans="1:16" x14ac:dyDescent="0.25">
      <c r="A128" s="390"/>
      <c r="B128" s="515" t="s">
        <v>1154</v>
      </c>
      <c r="C128" s="515"/>
      <c r="D128" s="515"/>
      <c r="E128" s="515"/>
      <c r="F128" s="515"/>
      <c r="G128" s="515"/>
      <c r="H128" s="515"/>
      <c r="I128" s="515"/>
      <c r="J128" s="515"/>
      <c r="K128" s="515"/>
      <c r="L128" s="515"/>
      <c r="M128" s="394">
        <f>SUM(M115:M127)</f>
        <v>33939748</v>
      </c>
      <c r="N128" s="24">
        <v>0</v>
      </c>
    </row>
    <row r="129" spans="1:15" x14ac:dyDescent="0.25">
      <c r="A129" s="390"/>
      <c r="B129" s="515"/>
      <c r="C129" s="515"/>
      <c r="D129" s="515"/>
      <c r="E129" s="515"/>
      <c r="F129" s="515"/>
      <c r="G129" s="515"/>
      <c r="H129" s="515"/>
      <c r="I129" s="515"/>
      <c r="J129" s="515"/>
      <c r="K129" s="515"/>
      <c r="L129" s="515"/>
      <c r="M129" s="394"/>
      <c r="N129" s="29">
        <v>0</v>
      </c>
    </row>
    <row r="130" spans="1:15" x14ac:dyDescent="0.25">
      <c r="A130" s="390"/>
      <c r="B130" s="25"/>
      <c r="C130" s="25"/>
      <c r="D130" s="25"/>
      <c r="E130" s="25"/>
      <c r="F130" s="25"/>
      <c r="G130" s="25"/>
      <c r="H130" s="25"/>
      <c r="I130" s="25"/>
      <c r="J130" s="25"/>
      <c r="K130" s="25"/>
      <c r="L130" s="25"/>
      <c r="M130"/>
      <c r="N130" s="24">
        <v>0</v>
      </c>
    </row>
    <row r="131" spans="1:15" ht="20.25" x14ac:dyDescent="0.25">
      <c r="A131" s="391"/>
      <c r="B131" s="672" t="s">
        <v>2171</v>
      </c>
      <c r="C131" s="672"/>
      <c r="D131" s="672"/>
      <c r="E131" s="672"/>
      <c r="F131" s="672"/>
      <c r="G131" s="672"/>
      <c r="H131" s="672"/>
      <c r="I131" s="672"/>
      <c r="J131" s="672"/>
      <c r="K131" s="672"/>
      <c r="L131" s="672"/>
      <c r="M131" s="672"/>
      <c r="N131" s="29">
        <v>0</v>
      </c>
    </row>
    <row r="132" spans="1:15" x14ac:dyDescent="0.25">
      <c r="A132" s="290"/>
      <c r="B132" s="174" t="s">
        <v>758</v>
      </c>
      <c r="C132" s="174" t="s">
        <v>759</v>
      </c>
      <c r="D132" s="349" t="s">
        <v>760</v>
      </c>
      <c r="E132" s="349" t="s">
        <v>761</v>
      </c>
      <c r="F132" s="360"/>
      <c r="G132" s="174" t="s">
        <v>762</v>
      </c>
      <c r="H132" s="349" t="s">
        <v>763</v>
      </c>
      <c r="I132" s="349" t="s">
        <v>764</v>
      </c>
      <c r="J132" s="349" t="s">
        <v>46</v>
      </c>
      <c r="K132" s="349" t="s">
        <v>765</v>
      </c>
      <c r="L132" s="349" t="s">
        <v>762</v>
      </c>
      <c r="M132" s="174" t="s">
        <v>766</v>
      </c>
      <c r="N132" s="29"/>
    </row>
    <row r="133" spans="1:15" x14ac:dyDescent="0.25">
      <c r="A133" s="290"/>
      <c r="B133" s="158" t="s">
        <v>652</v>
      </c>
      <c r="C133" s="158"/>
      <c r="D133" s="159">
        <v>45576</v>
      </c>
      <c r="E133" s="158" t="s">
        <v>1200</v>
      </c>
      <c r="F133" s="347"/>
      <c r="G133" s="160">
        <v>2024000834</v>
      </c>
      <c r="H133" s="158" t="s">
        <v>2251</v>
      </c>
      <c r="I133" s="158">
        <v>12966703</v>
      </c>
      <c r="J133" s="158" t="s">
        <v>2496</v>
      </c>
      <c r="K133" s="158" t="s">
        <v>771</v>
      </c>
      <c r="L133" s="161">
        <v>2024002439</v>
      </c>
      <c r="M133" s="162">
        <v>1538609</v>
      </c>
      <c r="N133" s="30">
        <v>0</v>
      </c>
    </row>
    <row r="134" spans="1:15" x14ac:dyDescent="0.25">
      <c r="A134" s="290"/>
      <c r="B134" s="163" t="s">
        <v>652</v>
      </c>
      <c r="C134" s="163"/>
      <c r="D134" s="164">
        <v>45581</v>
      </c>
      <c r="E134" s="163" t="s">
        <v>1200</v>
      </c>
      <c r="F134" s="358"/>
      <c r="G134" s="165">
        <v>2024000837</v>
      </c>
      <c r="H134" s="163" t="s">
        <v>1590</v>
      </c>
      <c r="I134" s="163">
        <v>900512646</v>
      </c>
      <c r="J134" s="163" t="s">
        <v>2497</v>
      </c>
      <c r="K134" s="163" t="s">
        <v>771</v>
      </c>
      <c r="L134" s="166">
        <v>2024002438</v>
      </c>
      <c r="M134" s="167">
        <v>1580000</v>
      </c>
      <c r="N134" s="30"/>
      <c r="O134" s="344">
        <v>4906663.76</v>
      </c>
    </row>
    <row r="135" spans="1:15" ht="15.75" customHeight="1" x14ac:dyDescent="0.25">
      <c r="A135" s="290"/>
      <c r="B135" s="158" t="s">
        <v>652</v>
      </c>
      <c r="C135" s="158"/>
      <c r="D135" s="159">
        <v>45582</v>
      </c>
      <c r="E135" s="158" t="s">
        <v>1200</v>
      </c>
      <c r="F135" s="347"/>
      <c r="G135" s="160">
        <v>2024000845</v>
      </c>
      <c r="H135" s="158" t="s">
        <v>2167</v>
      </c>
      <c r="I135" s="158">
        <v>12750595</v>
      </c>
      <c r="J135" s="158" t="s">
        <v>2498</v>
      </c>
      <c r="K135" s="158" t="s">
        <v>771</v>
      </c>
      <c r="L135" s="161">
        <v>2024002476</v>
      </c>
      <c r="M135" s="162">
        <v>8824</v>
      </c>
      <c r="N135" s="30"/>
    </row>
    <row r="136" spans="1:15" x14ac:dyDescent="0.25">
      <c r="A136" s="290"/>
      <c r="B136" s="163" t="s">
        <v>652</v>
      </c>
      <c r="C136" s="163"/>
      <c r="D136" s="164">
        <v>45589</v>
      </c>
      <c r="E136" s="163" t="s">
        <v>1200</v>
      </c>
      <c r="F136" s="358"/>
      <c r="G136" s="165">
        <v>2024000873</v>
      </c>
      <c r="H136" s="163" t="s">
        <v>2499</v>
      </c>
      <c r="I136" s="163">
        <v>1085345713</v>
      </c>
      <c r="J136" s="163" t="s">
        <v>2500</v>
      </c>
      <c r="K136" s="163" t="s">
        <v>771</v>
      </c>
      <c r="L136" s="166">
        <v>2024002523</v>
      </c>
      <c r="M136" s="167">
        <v>63600</v>
      </c>
      <c r="N136" s="24">
        <v>0</v>
      </c>
    </row>
    <row r="137" spans="1:15" x14ac:dyDescent="0.25">
      <c r="A137" s="290"/>
      <c r="B137" s="158" t="s">
        <v>652</v>
      </c>
      <c r="C137" s="158"/>
      <c r="D137" s="159">
        <v>45596</v>
      </c>
      <c r="E137" s="158" t="s">
        <v>1200</v>
      </c>
      <c r="F137" s="347"/>
      <c r="G137" s="160">
        <v>2024000902</v>
      </c>
      <c r="H137" s="158" t="s">
        <v>2501</v>
      </c>
      <c r="I137" s="158">
        <v>900568051</v>
      </c>
      <c r="J137" s="158" t="s">
        <v>2502</v>
      </c>
      <c r="K137" s="158" t="s">
        <v>771</v>
      </c>
      <c r="L137" s="161">
        <v>2024002488</v>
      </c>
      <c r="M137" s="162">
        <v>121849</v>
      </c>
      <c r="N137" s="29">
        <v>0</v>
      </c>
    </row>
    <row r="138" spans="1:15" x14ac:dyDescent="0.25">
      <c r="A138" s="290"/>
      <c r="B138" s="163" t="s">
        <v>652</v>
      </c>
      <c r="C138" s="163"/>
      <c r="D138" s="164">
        <v>45603</v>
      </c>
      <c r="E138" s="163" t="s">
        <v>1200</v>
      </c>
      <c r="F138" s="358"/>
      <c r="G138" s="165">
        <v>2024000932</v>
      </c>
      <c r="H138" s="163" t="s">
        <v>1590</v>
      </c>
      <c r="I138" s="163">
        <v>900512646</v>
      </c>
      <c r="J138" s="163" t="s">
        <v>2503</v>
      </c>
      <c r="K138" s="163" t="s">
        <v>771</v>
      </c>
      <c r="L138" s="166">
        <v>2024002741</v>
      </c>
      <c r="M138" s="167">
        <v>750000</v>
      </c>
      <c r="N138" s="29">
        <v>0</v>
      </c>
    </row>
    <row r="139" spans="1:15" x14ac:dyDescent="0.25">
      <c r="A139" s="290"/>
      <c r="B139" s="158" t="s">
        <v>652</v>
      </c>
      <c r="C139" s="158"/>
      <c r="D139" s="159">
        <v>45612</v>
      </c>
      <c r="E139" s="158" t="s">
        <v>1200</v>
      </c>
      <c r="F139" s="347"/>
      <c r="G139" s="160">
        <v>2024000965</v>
      </c>
      <c r="H139" s="158" t="s">
        <v>2504</v>
      </c>
      <c r="I139" s="158">
        <v>901461039</v>
      </c>
      <c r="J139" s="158" t="s">
        <v>2505</v>
      </c>
      <c r="K139" s="158" t="s">
        <v>771</v>
      </c>
      <c r="L139" s="161">
        <v>2024002809</v>
      </c>
      <c r="M139" s="162">
        <v>352185</v>
      </c>
      <c r="N139" s="29"/>
    </row>
    <row r="140" spans="1:15" x14ac:dyDescent="0.25">
      <c r="A140" s="290"/>
      <c r="B140" s="163" t="s">
        <v>652</v>
      </c>
      <c r="C140" s="163"/>
      <c r="D140" s="164">
        <v>45635</v>
      </c>
      <c r="E140" s="163" t="s">
        <v>1200</v>
      </c>
      <c r="F140" s="358"/>
      <c r="G140" s="165">
        <v>2024001050</v>
      </c>
      <c r="H140" s="163" t="s">
        <v>2048</v>
      </c>
      <c r="I140" s="163">
        <v>901691013</v>
      </c>
      <c r="J140" s="163" t="s">
        <v>2506</v>
      </c>
      <c r="K140" s="163" t="s">
        <v>771</v>
      </c>
      <c r="L140" s="166">
        <v>2024003218</v>
      </c>
      <c r="M140" s="167">
        <v>82185</v>
      </c>
      <c r="N140" s="29"/>
    </row>
    <row r="141" spans="1:15" x14ac:dyDescent="0.25">
      <c r="A141" s="290"/>
      <c r="B141" s="158" t="s">
        <v>652</v>
      </c>
      <c r="C141" s="158"/>
      <c r="D141" s="159">
        <v>45646</v>
      </c>
      <c r="E141" s="158" t="s">
        <v>1200</v>
      </c>
      <c r="F141" s="347"/>
      <c r="G141" s="160">
        <v>2024001097</v>
      </c>
      <c r="H141" s="158" t="s">
        <v>1590</v>
      </c>
      <c r="I141" s="158">
        <v>900512646</v>
      </c>
      <c r="J141" s="158" t="s">
        <v>2507</v>
      </c>
      <c r="K141" s="158" t="s">
        <v>771</v>
      </c>
      <c r="L141" s="161">
        <v>2024003330</v>
      </c>
      <c r="M141" s="162">
        <v>400000</v>
      </c>
      <c r="N141" s="29"/>
    </row>
    <row r="142" spans="1:15" x14ac:dyDescent="0.25">
      <c r="A142" s="290"/>
      <c r="B142" s="163" t="s">
        <v>652</v>
      </c>
      <c r="C142" s="163"/>
      <c r="D142" s="164">
        <v>45657</v>
      </c>
      <c r="E142" s="163" t="s">
        <v>1200</v>
      </c>
      <c r="F142" s="347"/>
      <c r="G142" s="165">
        <v>2024001156</v>
      </c>
      <c r="H142" s="163" t="s">
        <v>2046</v>
      </c>
      <c r="I142" s="163">
        <v>37088164</v>
      </c>
      <c r="J142" s="163" t="s">
        <v>2508</v>
      </c>
      <c r="K142" s="163" t="s">
        <v>771</v>
      </c>
      <c r="L142" s="166">
        <v>2024000041</v>
      </c>
      <c r="M142" s="167">
        <v>9411.76</v>
      </c>
      <c r="N142" s="29"/>
    </row>
    <row r="143" spans="1:15" x14ac:dyDescent="0.25">
      <c r="A143" s="290"/>
      <c r="B143" s="515" t="s">
        <v>1154</v>
      </c>
      <c r="C143" s="515"/>
      <c r="D143" s="515"/>
      <c r="E143" s="515"/>
      <c r="F143" s="515"/>
      <c r="G143" s="515"/>
      <c r="H143" s="515"/>
      <c r="I143" s="515"/>
      <c r="J143" s="515"/>
      <c r="K143" s="515"/>
      <c r="L143" s="515"/>
      <c r="M143" s="673">
        <f>SUM(M133:M142)</f>
        <v>4906663.76</v>
      </c>
      <c r="N143" s="29"/>
    </row>
    <row r="144" spans="1:15" x14ac:dyDescent="0.25">
      <c r="A144" s="290"/>
      <c r="B144" s="515"/>
      <c r="C144" s="515"/>
      <c r="D144" s="515"/>
      <c r="E144" s="515"/>
      <c r="F144" s="515"/>
      <c r="G144" s="515"/>
      <c r="H144" s="515"/>
      <c r="I144" s="515"/>
      <c r="J144" s="515"/>
      <c r="K144" s="515"/>
      <c r="L144" s="515"/>
      <c r="M144" s="673"/>
      <c r="N144" s="29"/>
    </row>
    <row r="145" spans="1:16" x14ac:dyDescent="0.25">
      <c r="A145" s="290"/>
      <c r="B145" s="28"/>
      <c r="C145" s="28"/>
      <c r="D145" s="28"/>
      <c r="E145" s="28"/>
      <c r="F145" s="28"/>
      <c r="G145" s="28"/>
      <c r="H145" s="28"/>
      <c r="I145" s="28"/>
      <c r="J145" s="28"/>
      <c r="K145" s="28"/>
      <c r="L145" s="28"/>
      <c r="M145"/>
      <c r="N145" s="29"/>
    </row>
    <row r="146" spans="1:16" ht="20.25" x14ac:dyDescent="0.25">
      <c r="A146" s="290"/>
      <c r="B146" s="672" t="s">
        <v>2528</v>
      </c>
      <c r="C146" s="672"/>
      <c r="D146" s="672"/>
      <c r="E146" s="672"/>
      <c r="F146" s="672"/>
      <c r="G146" s="672"/>
      <c r="H146" s="672"/>
      <c r="I146" s="672"/>
      <c r="J146" s="672"/>
      <c r="K146" s="672"/>
      <c r="L146" s="672"/>
      <c r="M146" s="672"/>
      <c r="N146" s="29"/>
    </row>
    <row r="147" spans="1:16" x14ac:dyDescent="0.25">
      <c r="A147" s="290"/>
      <c r="B147" s="174" t="s">
        <v>758</v>
      </c>
      <c r="C147" s="174" t="s">
        <v>759</v>
      </c>
      <c r="D147" s="349" t="s">
        <v>760</v>
      </c>
      <c r="E147" s="349" t="s">
        <v>761</v>
      </c>
      <c r="F147" s="360"/>
      <c r="G147" s="174" t="s">
        <v>762</v>
      </c>
      <c r="H147" s="349" t="s">
        <v>763</v>
      </c>
      <c r="I147" s="349" t="s">
        <v>764</v>
      </c>
      <c r="J147" s="349" t="s">
        <v>46</v>
      </c>
      <c r="K147" s="349" t="s">
        <v>765</v>
      </c>
      <c r="L147" s="349" t="s">
        <v>762</v>
      </c>
      <c r="M147" s="174" t="s">
        <v>766</v>
      </c>
      <c r="N147" s="29"/>
    </row>
    <row r="148" spans="1:16" x14ac:dyDescent="0.25">
      <c r="A148" s="290"/>
      <c r="B148" s="158" t="s">
        <v>79</v>
      </c>
      <c r="C148" s="158"/>
      <c r="D148" s="159">
        <v>45626</v>
      </c>
      <c r="E148" s="158" t="s">
        <v>768</v>
      </c>
      <c r="F148" s="347"/>
      <c r="G148" s="160">
        <v>2024700107</v>
      </c>
      <c r="H148" s="158" t="s">
        <v>2510</v>
      </c>
      <c r="I148" s="158">
        <v>27091765</v>
      </c>
      <c r="J148" s="158" t="s">
        <v>2511</v>
      </c>
      <c r="K148" s="158" t="s">
        <v>771</v>
      </c>
      <c r="L148" s="161">
        <v>2024002625</v>
      </c>
      <c r="M148" s="162">
        <v>942272</v>
      </c>
      <c r="N148" s="29"/>
    </row>
    <row r="149" spans="1:16" x14ac:dyDescent="0.25">
      <c r="B149" s="163" t="s">
        <v>79</v>
      </c>
      <c r="C149" s="163"/>
      <c r="D149" s="164">
        <v>45657</v>
      </c>
      <c r="E149" s="163" t="s">
        <v>768</v>
      </c>
      <c r="F149" s="347"/>
      <c r="G149" s="165">
        <v>2024700148</v>
      </c>
      <c r="H149" s="163" t="s">
        <v>1114</v>
      </c>
      <c r="I149" s="163">
        <v>52960943</v>
      </c>
      <c r="J149" s="163" t="s">
        <v>2512</v>
      </c>
      <c r="K149" s="163" t="s">
        <v>771</v>
      </c>
      <c r="L149" s="166">
        <v>2024003625</v>
      </c>
      <c r="M149" s="167">
        <v>596604</v>
      </c>
      <c r="N149" s="29"/>
    </row>
    <row r="150" spans="1:16" x14ac:dyDescent="0.25">
      <c r="B150" s="158" t="s">
        <v>79</v>
      </c>
      <c r="C150" s="158"/>
      <c r="D150" s="159">
        <v>45657</v>
      </c>
      <c r="E150" s="158" t="s">
        <v>768</v>
      </c>
      <c r="F150" s="347"/>
      <c r="G150" s="160">
        <v>2024700149</v>
      </c>
      <c r="H150" s="158" t="s">
        <v>952</v>
      </c>
      <c r="I150" s="158">
        <v>1085325713</v>
      </c>
      <c r="J150" s="158" t="s">
        <v>2513</v>
      </c>
      <c r="K150" s="158" t="s">
        <v>771</v>
      </c>
      <c r="L150" s="161">
        <v>2024003633</v>
      </c>
      <c r="M150" s="162">
        <v>676123</v>
      </c>
      <c r="N150" s="29"/>
    </row>
    <row r="151" spans="1:16" x14ac:dyDescent="0.25">
      <c r="B151" s="163" t="s">
        <v>79</v>
      </c>
      <c r="C151" s="163"/>
      <c r="D151" s="164">
        <v>45657</v>
      </c>
      <c r="E151" s="163" t="s">
        <v>768</v>
      </c>
      <c r="F151" s="347"/>
      <c r="G151" s="165">
        <v>2024700159</v>
      </c>
      <c r="H151" s="163" t="s">
        <v>1882</v>
      </c>
      <c r="I151" s="163">
        <v>27282101</v>
      </c>
      <c r="J151" s="163" t="s">
        <v>2514</v>
      </c>
      <c r="K151" s="163" t="s">
        <v>771</v>
      </c>
      <c r="L151" s="166">
        <v>2024003634</v>
      </c>
      <c r="M151" s="167">
        <v>624467</v>
      </c>
      <c r="N151" s="29"/>
    </row>
    <row r="152" spans="1:16" x14ac:dyDescent="0.25">
      <c r="B152" s="158" t="s">
        <v>79</v>
      </c>
      <c r="C152" s="158"/>
      <c r="D152" s="159">
        <v>45657</v>
      </c>
      <c r="E152" s="158" t="s">
        <v>768</v>
      </c>
      <c r="F152" s="347"/>
      <c r="G152" s="160">
        <v>2024700162</v>
      </c>
      <c r="H152" s="158" t="s">
        <v>1122</v>
      </c>
      <c r="I152" s="158">
        <v>59313253</v>
      </c>
      <c r="J152" s="158" t="s">
        <v>2515</v>
      </c>
      <c r="K152" s="158" t="s">
        <v>771</v>
      </c>
      <c r="L152" s="161">
        <v>2024003627</v>
      </c>
      <c r="M152" s="162">
        <v>596604</v>
      </c>
      <c r="N152" s="29"/>
    </row>
    <row r="153" spans="1:16" x14ac:dyDescent="0.25">
      <c r="B153" s="163" t="s">
        <v>79</v>
      </c>
      <c r="C153" s="163"/>
      <c r="D153" s="164">
        <v>45657</v>
      </c>
      <c r="E153" s="163" t="s">
        <v>768</v>
      </c>
      <c r="F153" s="347"/>
      <c r="G153" s="165">
        <v>2024700163</v>
      </c>
      <c r="H153" s="163" t="s">
        <v>1125</v>
      </c>
      <c r="I153" s="163">
        <v>59812894</v>
      </c>
      <c r="J153" s="163" t="s">
        <v>2516</v>
      </c>
      <c r="K153" s="163" t="s">
        <v>771</v>
      </c>
      <c r="L153" s="166">
        <v>2024003630</v>
      </c>
      <c r="M153" s="167">
        <v>596604</v>
      </c>
      <c r="N153" s="29"/>
    </row>
    <row r="154" spans="1:16" x14ac:dyDescent="0.25">
      <c r="B154" s="158" t="s">
        <v>79</v>
      </c>
      <c r="C154" s="158"/>
      <c r="D154" s="159">
        <v>45657</v>
      </c>
      <c r="E154" s="158" t="s">
        <v>768</v>
      </c>
      <c r="F154" s="347"/>
      <c r="G154" s="160">
        <v>2024700164</v>
      </c>
      <c r="H154" s="158" t="s">
        <v>1887</v>
      </c>
      <c r="I154" s="158">
        <v>1085272067</v>
      </c>
      <c r="J154" s="158" t="s">
        <v>2517</v>
      </c>
      <c r="K154" s="158" t="s">
        <v>771</v>
      </c>
      <c r="L154" s="161">
        <v>2024003635</v>
      </c>
      <c r="M154" s="162">
        <v>800668</v>
      </c>
      <c r="N154" s="29"/>
    </row>
    <row r="155" spans="1:16" x14ac:dyDescent="0.25">
      <c r="B155" s="163" t="s">
        <v>79</v>
      </c>
      <c r="C155" s="163"/>
      <c r="D155" s="164">
        <v>45657</v>
      </c>
      <c r="E155" s="163" t="s">
        <v>768</v>
      </c>
      <c r="F155" s="347"/>
      <c r="G155" s="165">
        <v>2024700165</v>
      </c>
      <c r="H155" s="163" t="s">
        <v>1631</v>
      </c>
      <c r="I155" s="163">
        <v>1085250622</v>
      </c>
      <c r="J155" s="163" t="s">
        <v>2518</v>
      </c>
      <c r="K155" s="163" t="s">
        <v>771</v>
      </c>
      <c r="L155" s="166">
        <v>2024003636</v>
      </c>
      <c r="M155" s="167">
        <v>1401170</v>
      </c>
    </row>
    <row r="156" spans="1:16" x14ac:dyDescent="0.25">
      <c r="B156" s="158" t="s">
        <v>79</v>
      </c>
      <c r="C156" s="158"/>
      <c r="D156" s="159">
        <v>45657</v>
      </c>
      <c r="E156" s="158" t="s">
        <v>768</v>
      </c>
      <c r="F156" s="347"/>
      <c r="G156" s="160">
        <v>2024700166</v>
      </c>
      <c r="H156" s="158" t="s">
        <v>2046</v>
      </c>
      <c r="I156" s="158">
        <v>37088164</v>
      </c>
      <c r="J156" s="158" t="s">
        <v>2519</v>
      </c>
      <c r="K156" s="158" t="s">
        <v>771</v>
      </c>
      <c r="L156" s="161">
        <v>2024003637</v>
      </c>
      <c r="M156" s="162">
        <v>1285356</v>
      </c>
      <c r="O156" s="402">
        <v>27275755</v>
      </c>
      <c r="P156" s="146"/>
    </row>
    <row r="157" spans="1:16" x14ac:dyDescent="0.25">
      <c r="B157" s="163" t="s">
        <v>79</v>
      </c>
      <c r="C157" s="163"/>
      <c r="D157" s="164">
        <v>45657</v>
      </c>
      <c r="E157" s="163" t="s">
        <v>768</v>
      </c>
      <c r="F157" s="347"/>
      <c r="G157" s="165">
        <v>2024700167</v>
      </c>
      <c r="H157" s="163" t="s">
        <v>1738</v>
      </c>
      <c r="I157" s="163">
        <v>1010100564</v>
      </c>
      <c r="J157" s="163" t="s">
        <v>2520</v>
      </c>
      <c r="K157" s="163" t="s">
        <v>771</v>
      </c>
      <c r="L157" s="166">
        <v>2024003638</v>
      </c>
      <c r="M157" s="167">
        <v>726597</v>
      </c>
    </row>
    <row r="158" spans="1:16" x14ac:dyDescent="0.25">
      <c r="B158" s="158" t="s">
        <v>79</v>
      </c>
      <c r="C158" s="158"/>
      <c r="D158" s="159">
        <v>45657</v>
      </c>
      <c r="E158" s="158" t="s">
        <v>768</v>
      </c>
      <c r="F158" s="347"/>
      <c r="G158" s="160">
        <v>2024700168</v>
      </c>
      <c r="H158" s="158" t="s">
        <v>2291</v>
      </c>
      <c r="I158" s="158">
        <v>1084847080</v>
      </c>
      <c r="J158" s="158" t="s">
        <v>2521</v>
      </c>
      <c r="K158" s="158" t="s">
        <v>771</v>
      </c>
      <c r="L158" s="161">
        <v>2024003643</v>
      </c>
      <c r="M158" s="162">
        <v>1401170</v>
      </c>
      <c r="N158" s="363"/>
    </row>
    <row r="159" spans="1:16" x14ac:dyDescent="0.25">
      <c r="B159" s="163" t="s">
        <v>79</v>
      </c>
      <c r="C159" s="163"/>
      <c r="D159" s="164">
        <v>45657</v>
      </c>
      <c r="E159" s="163" t="s">
        <v>768</v>
      </c>
      <c r="F159" s="347"/>
      <c r="G159" s="165">
        <v>2024700169</v>
      </c>
      <c r="H159" s="163" t="s">
        <v>2319</v>
      </c>
      <c r="I159" s="163">
        <v>1085318203</v>
      </c>
      <c r="J159" s="163" t="s">
        <v>2522</v>
      </c>
      <c r="K159" s="163" t="s">
        <v>771</v>
      </c>
      <c r="L159" s="166">
        <v>2024003647</v>
      </c>
      <c r="M159" s="167">
        <v>596604</v>
      </c>
    </row>
    <row r="160" spans="1:16" x14ac:dyDescent="0.25">
      <c r="B160" s="158" t="s">
        <v>79</v>
      </c>
      <c r="C160" s="158"/>
      <c r="D160" s="159">
        <v>45657</v>
      </c>
      <c r="E160" s="158" t="s">
        <v>768</v>
      </c>
      <c r="F160" s="347"/>
      <c r="G160" s="160">
        <v>2024700170</v>
      </c>
      <c r="H160" s="158" t="s">
        <v>2295</v>
      </c>
      <c r="I160" s="158">
        <v>1085259295</v>
      </c>
      <c r="J160" s="158" t="s">
        <v>2523</v>
      </c>
      <c r="K160" s="158" t="s">
        <v>771</v>
      </c>
      <c r="L160" s="161">
        <v>2024003648</v>
      </c>
      <c r="M160" s="162">
        <v>818321</v>
      </c>
      <c r="N160" s="30">
        <v>0</v>
      </c>
    </row>
    <row r="161" spans="2:14" x14ac:dyDescent="0.25">
      <c r="B161" s="163" t="s">
        <v>79</v>
      </c>
      <c r="C161" s="163"/>
      <c r="D161" s="164">
        <v>45657</v>
      </c>
      <c r="E161" s="163" t="s">
        <v>768</v>
      </c>
      <c r="F161" s="347"/>
      <c r="G161" s="165">
        <v>2024700171</v>
      </c>
      <c r="H161" s="163" t="s">
        <v>2161</v>
      </c>
      <c r="I161" s="163">
        <v>36753303</v>
      </c>
      <c r="J161" s="163" t="s">
        <v>2524</v>
      </c>
      <c r="K161" s="163" t="s">
        <v>771</v>
      </c>
      <c r="L161" s="166">
        <v>2024003649</v>
      </c>
      <c r="M161" s="167">
        <v>3919138</v>
      </c>
      <c r="N161" s="30"/>
    </row>
    <row r="162" spans="2:14" x14ac:dyDescent="0.25">
      <c r="B162" s="158" t="s">
        <v>79</v>
      </c>
      <c r="C162" s="158"/>
      <c r="D162" s="159">
        <v>45657</v>
      </c>
      <c r="E162" s="158" t="s">
        <v>768</v>
      </c>
      <c r="F162" s="347"/>
      <c r="G162" s="160">
        <v>2024700172</v>
      </c>
      <c r="H162" s="158" t="s">
        <v>1619</v>
      </c>
      <c r="I162" s="158">
        <v>59793458</v>
      </c>
      <c r="J162" s="158" t="s">
        <v>2525</v>
      </c>
      <c r="K162" s="158" t="s">
        <v>771</v>
      </c>
      <c r="L162" s="161">
        <v>2024003650</v>
      </c>
      <c r="M162" s="401">
        <v>4764708</v>
      </c>
      <c r="N162" s="30"/>
    </row>
    <row r="163" spans="2:14" x14ac:dyDescent="0.25">
      <c r="B163" s="163" t="s">
        <v>79</v>
      </c>
      <c r="C163" s="163"/>
      <c r="D163" s="164">
        <v>45657</v>
      </c>
      <c r="E163" s="163" t="s">
        <v>768</v>
      </c>
      <c r="F163" s="347"/>
      <c r="G163" s="165">
        <v>2024700178</v>
      </c>
      <c r="H163" s="163" t="s">
        <v>2289</v>
      </c>
      <c r="I163" s="163">
        <v>27180896</v>
      </c>
      <c r="J163" s="163" t="s">
        <v>2526</v>
      </c>
      <c r="K163" s="163" t="s">
        <v>771</v>
      </c>
      <c r="L163" s="166">
        <v>2024003620</v>
      </c>
      <c r="M163" s="167">
        <v>687880</v>
      </c>
      <c r="N163" s="30"/>
    </row>
    <row r="164" spans="2:14" x14ac:dyDescent="0.25">
      <c r="B164" s="158" t="s">
        <v>79</v>
      </c>
      <c r="C164" s="158"/>
      <c r="D164" s="159">
        <v>45657</v>
      </c>
      <c r="E164" s="158" t="s">
        <v>768</v>
      </c>
      <c r="F164" s="347"/>
      <c r="G164" s="160">
        <v>2024700180</v>
      </c>
      <c r="H164" s="158" t="s">
        <v>1851</v>
      </c>
      <c r="I164" s="158">
        <v>87070246</v>
      </c>
      <c r="J164" s="158" t="s">
        <v>2527</v>
      </c>
      <c r="K164" s="158" t="s">
        <v>771</v>
      </c>
      <c r="L164" s="161">
        <v>2024003622</v>
      </c>
      <c r="M164" s="162">
        <v>687880</v>
      </c>
      <c r="N164" s="29"/>
    </row>
    <row r="165" spans="2:14" x14ac:dyDescent="0.25">
      <c r="B165" s="515" t="s">
        <v>1154</v>
      </c>
      <c r="C165" s="515"/>
      <c r="D165" s="515"/>
      <c r="E165" s="515"/>
      <c r="F165" s="515"/>
      <c r="G165" s="515"/>
      <c r="H165" s="515"/>
      <c r="I165" s="515"/>
      <c r="J165" s="515"/>
      <c r="K165" s="515"/>
      <c r="L165" s="515"/>
      <c r="M165" s="673">
        <f>SUM(M148:M164)</f>
        <v>21122166</v>
      </c>
      <c r="N165" s="29"/>
    </row>
    <row r="166" spans="2:14" x14ac:dyDescent="0.25">
      <c r="B166" s="515"/>
      <c r="C166" s="515"/>
      <c r="D166" s="515"/>
      <c r="E166" s="515"/>
      <c r="F166" s="515"/>
      <c r="G166" s="515"/>
      <c r="H166" s="515"/>
      <c r="I166" s="515"/>
      <c r="J166" s="515"/>
      <c r="K166" s="515"/>
      <c r="L166" s="515"/>
      <c r="M166" s="673"/>
      <c r="N166" s="29"/>
    </row>
    <row r="167" spans="2:14" x14ac:dyDescent="0.25">
      <c r="B167" s="30"/>
      <c r="C167" s="30"/>
      <c r="D167" s="29"/>
      <c r="E167" s="29"/>
      <c r="F167" s="364"/>
      <c r="G167" s="365"/>
      <c r="H167" s="29"/>
      <c r="I167" s="29"/>
      <c r="J167" s="29"/>
      <c r="K167" s="29"/>
      <c r="L167" s="29"/>
      <c r="M167"/>
      <c r="N167" s="29"/>
    </row>
    <row r="168" spans="2:14" ht="20.25" x14ac:dyDescent="0.25">
      <c r="B168" s="672" t="s">
        <v>2564</v>
      </c>
      <c r="C168" s="672"/>
      <c r="D168" s="672"/>
      <c r="E168" s="672"/>
      <c r="F168" s="672"/>
      <c r="G168" s="672"/>
      <c r="H168" s="672"/>
      <c r="I168" s="672"/>
      <c r="J168" s="672"/>
      <c r="K168" s="672"/>
      <c r="L168" s="672"/>
      <c r="M168" s="672"/>
      <c r="N168" s="29"/>
    </row>
    <row r="169" spans="2:14" x14ac:dyDescent="0.25">
      <c r="B169" s="174" t="s">
        <v>758</v>
      </c>
      <c r="C169" s="174" t="s">
        <v>759</v>
      </c>
      <c r="D169" s="349" t="s">
        <v>760</v>
      </c>
      <c r="E169" s="349" t="s">
        <v>761</v>
      </c>
      <c r="F169" s="360"/>
      <c r="G169" s="366" t="s">
        <v>762</v>
      </c>
      <c r="H169" s="349" t="s">
        <v>763</v>
      </c>
      <c r="I169" s="349" t="s">
        <v>764</v>
      </c>
      <c r="J169" s="349" t="s">
        <v>46</v>
      </c>
      <c r="K169" s="349" t="s">
        <v>765</v>
      </c>
      <c r="L169" s="349" t="s">
        <v>762</v>
      </c>
      <c r="M169" s="174" t="s">
        <v>766</v>
      </c>
      <c r="N169" s="29"/>
    </row>
    <row r="170" spans="2:14" x14ac:dyDescent="0.25">
      <c r="B170" s="158" t="s">
        <v>2326</v>
      </c>
      <c r="C170" s="158"/>
      <c r="D170" s="159">
        <v>45572</v>
      </c>
      <c r="E170" s="158" t="s">
        <v>768</v>
      </c>
      <c r="F170" s="347"/>
      <c r="G170" s="160">
        <v>2024700106</v>
      </c>
      <c r="H170" s="158" t="s">
        <v>1061</v>
      </c>
      <c r="I170" s="158">
        <v>12974137</v>
      </c>
      <c r="J170" s="158" t="s">
        <v>2529</v>
      </c>
      <c r="K170" s="158" t="s">
        <v>771</v>
      </c>
      <c r="L170" s="161">
        <v>2024002278</v>
      </c>
      <c r="M170" s="162">
        <v>1037087</v>
      </c>
      <c r="N170" s="29"/>
    </row>
    <row r="171" spans="2:14" x14ac:dyDescent="0.25">
      <c r="B171" s="163" t="s">
        <v>2326</v>
      </c>
      <c r="C171" s="163"/>
      <c r="D171" s="164">
        <v>45657</v>
      </c>
      <c r="E171" s="163" t="s">
        <v>768</v>
      </c>
      <c r="F171" s="347"/>
      <c r="G171" s="165">
        <v>2024700150</v>
      </c>
      <c r="H171" s="163" t="s">
        <v>1129</v>
      </c>
      <c r="I171" s="163">
        <v>1085298437</v>
      </c>
      <c r="J171" s="163" t="s">
        <v>2530</v>
      </c>
      <c r="K171" s="163" t="s">
        <v>771</v>
      </c>
      <c r="L171" s="166">
        <v>2024003626</v>
      </c>
      <c r="M171" s="167">
        <v>427280</v>
      </c>
      <c r="N171" s="29"/>
    </row>
    <row r="172" spans="2:14" x14ac:dyDescent="0.25">
      <c r="B172" s="158" t="s">
        <v>2326</v>
      </c>
      <c r="C172" s="158"/>
      <c r="D172" s="159">
        <v>45657</v>
      </c>
      <c r="E172" s="158" t="s">
        <v>768</v>
      </c>
      <c r="F172" s="347"/>
      <c r="G172" s="160">
        <v>2024700151</v>
      </c>
      <c r="H172" s="158" t="s">
        <v>1105</v>
      </c>
      <c r="I172" s="158">
        <v>1085294152</v>
      </c>
      <c r="J172" s="158" t="s">
        <v>2531</v>
      </c>
      <c r="K172" s="158" t="s">
        <v>771</v>
      </c>
      <c r="L172" s="161">
        <v>2024003628</v>
      </c>
      <c r="M172" s="162">
        <v>467697</v>
      </c>
      <c r="N172" s="29"/>
    </row>
    <row r="173" spans="2:14" x14ac:dyDescent="0.25">
      <c r="B173" s="163" t="s">
        <v>2326</v>
      </c>
      <c r="C173" s="163"/>
      <c r="D173" s="164">
        <v>45657</v>
      </c>
      <c r="E173" s="163" t="s">
        <v>768</v>
      </c>
      <c r="F173" s="347"/>
      <c r="G173" s="165">
        <v>2024700152</v>
      </c>
      <c r="H173" s="163" t="s">
        <v>2309</v>
      </c>
      <c r="I173" s="163">
        <v>1085244325</v>
      </c>
      <c r="J173" s="163" t="s">
        <v>2532</v>
      </c>
      <c r="K173" s="163" t="s">
        <v>771</v>
      </c>
      <c r="L173" s="166">
        <v>2024003640</v>
      </c>
      <c r="M173" s="167">
        <v>427280</v>
      </c>
      <c r="N173" s="29"/>
    </row>
    <row r="174" spans="2:14" x14ac:dyDescent="0.25">
      <c r="B174" s="158" t="s">
        <v>2326</v>
      </c>
      <c r="C174" s="158"/>
      <c r="D174" s="159">
        <v>45657</v>
      </c>
      <c r="E174" s="158" t="s">
        <v>768</v>
      </c>
      <c r="F174" s="347"/>
      <c r="G174" s="160">
        <v>2024700153</v>
      </c>
      <c r="H174" s="158" t="s">
        <v>2313</v>
      </c>
      <c r="I174" s="158">
        <v>1085265117</v>
      </c>
      <c r="J174" s="158" t="s">
        <v>2533</v>
      </c>
      <c r="K174" s="158" t="s">
        <v>771</v>
      </c>
      <c r="L174" s="161">
        <v>2024003642</v>
      </c>
      <c r="M174" s="162">
        <v>427280</v>
      </c>
      <c r="N174" s="29"/>
    </row>
    <row r="175" spans="2:14" x14ac:dyDescent="0.25">
      <c r="B175" s="163" t="s">
        <v>2326</v>
      </c>
      <c r="C175" s="163"/>
      <c r="D175" s="164">
        <v>45657</v>
      </c>
      <c r="E175" s="163" t="s">
        <v>768</v>
      </c>
      <c r="F175" s="347"/>
      <c r="G175" s="165">
        <v>2024700154</v>
      </c>
      <c r="H175" s="163" t="s">
        <v>1108</v>
      </c>
      <c r="I175" s="163">
        <v>59832769</v>
      </c>
      <c r="J175" s="163" t="s">
        <v>2534</v>
      </c>
      <c r="K175" s="163" t="s">
        <v>771</v>
      </c>
      <c r="L175" s="166">
        <v>2024003629</v>
      </c>
      <c r="M175" s="167">
        <v>427280</v>
      </c>
      <c r="N175" s="29"/>
    </row>
    <row r="176" spans="2:14" x14ac:dyDescent="0.25">
      <c r="B176" s="158" t="s">
        <v>2326</v>
      </c>
      <c r="C176" s="158"/>
      <c r="D176" s="159">
        <v>45657</v>
      </c>
      <c r="E176" s="158" t="s">
        <v>768</v>
      </c>
      <c r="F176" s="347"/>
      <c r="G176" s="160">
        <v>2024700155</v>
      </c>
      <c r="H176" s="158" t="s">
        <v>1598</v>
      </c>
      <c r="I176" s="158">
        <v>1085306253</v>
      </c>
      <c r="J176" s="158" t="s">
        <v>2535</v>
      </c>
      <c r="K176" s="158" t="s">
        <v>771</v>
      </c>
      <c r="L176" s="161">
        <v>2024003639</v>
      </c>
      <c r="M176" s="162">
        <v>427280</v>
      </c>
      <c r="N176" s="29"/>
    </row>
    <row r="177" spans="2:15" x14ac:dyDescent="0.25">
      <c r="B177" s="163" t="s">
        <v>2326</v>
      </c>
      <c r="C177" s="163"/>
      <c r="D177" s="164">
        <v>45657</v>
      </c>
      <c r="E177" s="163" t="s">
        <v>768</v>
      </c>
      <c r="F177" s="347"/>
      <c r="G177" s="165">
        <v>2024700156</v>
      </c>
      <c r="H177" s="163" t="s">
        <v>1610</v>
      </c>
      <c r="I177" s="163">
        <v>1004214918</v>
      </c>
      <c r="J177" s="163" t="s">
        <v>2536</v>
      </c>
      <c r="K177" s="163" t="s">
        <v>771</v>
      </c>
      <c r="L177" s="166">
        <v>2024003646</v>
      </c>
      <c r="M177" s="167">
        <v>746229</v>
      </c>
      <c r="N177" s="29"/>
    </row>
    <row r="178" spans="2:15" x14ac:dyDescent="0.25">
      <c r="B178" s="158" t="s">
        <v>2326</v>
      </c>
      <c r="C178" s="158"/>
      <c r="D178" s="159">
        <v>45657</v>
      </c>
      <c r="E178" s="158" t="s">
        <v>768</v>
      </c>
      <c r="F178" s="347"/>
      <c r="G178" s="160">
        <v>2024700157</v>
      </c>
      <c r="H178" s="158" t="s">
        <v>2317</v>
      </c>
      <c r="I178" s="158">
        <v>1085307853</v>
      </c>
      <c r="J178" s="158" t="s">
        <v>2537</v>
      </c>
      <c r="K178" s="158" t="s">
        <v>771</v>
      </c>
      <c r="L178" s="161">
        <v>2024003645</v>
      </c>
      <c r="M178" s="162">
        <v>427280</v>
      </c>
      <c r="N178" s="29"/>
    </row>
    <row r="179" spans="2:15" x14ac:dyDescent="0.25">
      <c r="B179" s="163" t="s">
        <v>2326</v>
      </c>
      <c r="C179" s="163"/>
      <c r="D179" s="164">
        <v>45657</v>
      </c>
      <c r="E179" s="163" t="s">
        <v>768</v>
      </c>
      <c r="F179" s="347"/>
      <c r="G179" s="165">
        <v>2024700158</v>
      </c>
      <c r="H179" s="163" t="s">
        <v>2311</v>
      </c>
      <c r="I179" s="163">
        <v>1085282185</v>
      </c>
      <c r="J179" s="163" t="s">
        <v>2538</v>
      </c>
      <c r="K179" s="163" t="s">
        <v>771</v>
      </c>
      <c r="L179" s="166">
        <v>2024003641</v>
      </c>
      <c r="M179" s="167">
        <v>427280</v>
      </c>
      <c r="N179" s="29"/>
      <c r="O179" s="402">
        <v>11264849</v>
      </c>
    </row>
    <row r="180" spans="2:15" x14ac:dyDescent="0.25">
      <c r="B180" s="158" t="s">
        <v>2326</v>
      </c>
      <c r="C180" s="158"/>
      <c r="D180" s="159">
        <v>45657</v>
      </c>
      <c r="E180" s="158" t="s">
        <v>768</v>
      </c>
      <c r="F180" s="347"/>
      <c r="G180" s="160">
        <v>2024700160</v>
      </c>
      <c r="H180" s="158" t="s">
        <v>2302</v>
      </c>
      <c r="I180" s="158">
        <v>1085341546</v>
      </c>
      <c r="J180" s="158" t="s">
        <v>2539</v>
      </c>
      <c r="K180" s="158" t="s">
        <v>771</v>
      </c>
      <c r="L180" s="161">
        <v>2024003632</v>
      </c>
      <c r="M180" s="162">
        <v>427280</v>
      </c>
    </row>
    <row r="181" spans="2:15" x14ac:dyDescent="0.25">
      <c r="B181" s="163" t="s">
        <v>2326</v>
      </c>
      <c r="C181" s="163"/>
      <c r="D181" s="164">
        <v>45657</v>
      </c>
      <c r="E181" s="163" t="s">
        <v>768</v>
      </c>
      <c r="F181" s="347"/>
      <c r="G181" s="165">
        <v>2024700161</v>
      </c>
      <c r="H181" s="163" t="s">
        <v>1123</v>
      </c>
      <c r="I181" s="163">
        <v>37084173</v>
      </c>
      <c r="J181" s="163" t="s">
        <v>2540</v>
      </c>
      <c r="K181" s="163" t="s">
        <v>771</v>
      </c>
      <c r="L181" s="166">
        <v>2024003631</v>
      </c>
      <c r="M181" s="167">
        <v>427280</v>
      </c>
      <c r="N181" s="29"/>
    </row>
    <row r="182" spans="2:15" x14ac:dyDescent="0.25">
      <c r="B182" s="158" t="s">
        <v>2326</v>
      </c>
      <c r="C182" s="158"/>
      <c r="D182" s="159">
        <v>45657</v>
      </c>
      <c r="E182" s="158" t="s">
        <v>768</v>
      </c>
      <c r="F182" s="347"/>
      <c r="G182" s="160">
        <v>2024700173</v>
      </c>
      <c r="H182" s="158" t="s">
        <v>2541</v>
      </c>
      <c r="I182" s="158">
        <v>1233191044</v>
      </c>
      <c r="J182" s="158" t="s">
        <v>2542</v>
      </c>
      <c r="K182" s="158" t="s">
        <v>771</v>
      </c>
      <c r="L182" s="161">
        <v>2024003614</v>
      </c>
      <c r="M182" s="162">
        <v>427280</v>
      </c>
      <c r="N182" s="29"/>
    </row>
    <row r="183" spans="2:15" x14ac:dyDescent="0.25">
      <c r="B183" s="163" t="s">
        <v>2326</v>
      </c>
      <c r="C183" s="163"/>
      <c r="D183" s="164">
        <v>45657</v>
      </c>
      <c r="E183" s="163" t="s">
        <v>768</v>
      </c>
      <c r="F183" s="347"/>
      <c r="G183" s="165">
        <v>2024700174</v>
      </c>
      <c r="H183" s="163" t="s">
        <v>1602</v>
      </c>
      <c r="I183" s="163">
        <v>59832519</v>
      </c>
      <c r="J183" s="163" t="s">
        <v>2543</v>
      </c>
      <c r="K183" s="163" t="s">
        <v>771</v>
      </c>
      <c r="L183" s="166">
        <v>2024003615</v>
      </c>
      <c r="M183" s="167">
        <v>427280</v>
      </c>
      <c r="N183" s="29"/>
    </row>
    <row r="184" spans="2:15" x14ac:dyDescent="0.25">
      <c r="B184" s="158" t="s">
        <v>2326</v>
      </c>
      <c r="C184" s="158"/>
      <c r="D184" s="159">
        <v>45657</v>
      </c>
      <c r="E184" s="158" t="s">
        <v>768</v>
      </c>
      <c r="F184" s="347"/>
      <c r="G184" s="160">
        <v>2024700175</v>
      </c>
      <c r="H184" s="158" t="s">
        <v>1607</v>
      </c>
      <c r="I184" s="158">
        <v>1085302652</v>
      </c>
      <c r="J184" s="158" t="s">
        <v>2544</v>
      </c>
      <c r="K184" s="158" t="s">
        <v>771</v>
      </c>
      <c r="L184" s="161">
        <v>2024003616</v>
      </c>
      <c r="M184" s="162">
        <v>1110578</v>
      </c>
      <c r="N184" s="29"/>
    </row>
    <row r="185" spans="2:15" x14ac:dyDescent="0.25">
      <c r="B185" s="163" t="s">
        <v>2326</v>
      </c>
      <c r="C185" s="163"/>
      <c r="D185" s="164">
        <v>45657</v>
      </c>
      <c r="E185" s="163" t="s">
        <v>768</v>
      </c>
      <c r="F185" s="347"/>
      <c r="G185" s="165">
        <v>2024700176</v>
      </c>
      <c r="H185" s="163" t="s">
        <v>1899</v>
      </c>
      <c r="I185" s="163">
        <v>25280587</v>
      </c>
      <c r="J185" s="163" t="s">
        <v>2545</v>
      </c>
      <c r="K185" s="163" t="s">
        <v>771</v>
      </c>
      <c r="L185" s="166">
        <v>2024003617</v>
      </c>
      <c r="M185" s="167">
        <v>596604</v>
      </c>
      <c r="N185" s="29"/>
    </row>
    <row r="186" spans="2:15" x14ac:dyDescent="0.25">
      <c r="B186" s="158" t="s">
        <v>2326</v>
      </c>
      <c r="C186" s="158"/>
      <c r="D186" s="159">
        <v>45657</v>
      </c>
      <c r="E186" s="158" t="s">
        <v>768</v>
      </c>
      <c r="F186" s="347"/>
      <c r="G186" s="160">
        <v>2024700177</v>
      </c>
      <c r="H186" s="158" t="s">
        <v>1109</v>
      </c>
      <c r="I186" s="158">
        <v>98395640</v>
      </c>
      <c r="J186" s="158" t="s">
        <v>2546</v>
      </c>
      <c r="K186" s="158" t="s">
        <v>771</v>
      </c>
      <c r="L186" s="161">
        <v>2024003618</v>
      </c>
      <c r="M186" s="162">
        <v>458004</v>
      </c>
      <c r="N186" s="29"/>
    </row>
    <row r="187" spans="2:15" x14ac:dyDescent="0.25">
      <c r="B187" s="163" t="s">
        <v>2326</v>
      </c>
      <c r="C187" s="163"/>
      <c r="D187" s="164">
        <v>45657</v>
      </c>
      <c r="E187" s="163" t="s">
        <v>768</v>
      </c>
      <c r="F187" s="347"/>
      <c r="G187" s="165">
        <v>2024700179</v>
      </c>
      <c r="H187" s="163" t="s">
        <v>2315</v>
      </c>
      <c r="I187" s="163">
        <v>1085263775</v>
      </c>
      <c r="J187" s="163" t="s">
        <v>2547</v>
      </c>
      <c r="K187" s="163" t="s">
        <v>771</v>
      </c>
      <c r="L187" s="166">
        <v>2024003621</v>
      </c>
      <c r="M187" s="167">
        <v>237208</v>
      </c>
      <c r="N187" s="29"/>
    </row>
    <row r="188" spans="2:15" x14ac:dyDescent="0.25">
      <c r="B188" s="674" t="s">
        <v>1154</v>
      </c>
      <c r="C188" s="674"/>
      <c r="D188" s="674"/>
      <c r="E188" s="674"/>
      <c r="F188" s="674"/>
      <c r="G188" s="674"/>
      <c r="H188" s="674"/>
      <c r="I188" s="674"/>
      <c r="J188" s="674"/>
      <c r="K188" s="674"/>
      <c r="L188" s="674"/>
      <c r="M188" s="691">
        <f>SUM(M170:M187)</f>
        <v>9353487</v>
      </c>
      <c r="N188" s="29"/>
    </row>
    <row r="189" spans="2:15" x14ac:dyDescent="0.25">
      <c r="B189" s="674"/>
      <c r="C189" s="674"/>
      <c r="D189" s="674"/>
      <c r="E189" s="674"/>
      <c r="F189" s="674"/>
      <c r="G189" s="674"/>
      <c r="H189" s="674"/>
      <c r="I189" s="674"/>
      <c r="J189" s="674"/>
      <c r="K189" s="674"/>
      <c r="L189" s="674"/>
      <c r="M189" s="691"/>
      <c r="N189" s="29"/>
    </row>
    <row r="190" spans="2:15" x14ac:dyDescent="0.25">
      <c r="B190" s="367"/>
      <c r="C190" s="367"/>
      <c r="D190" s="367"/>
      <c r="E190" s="367"/>
      <c r="F190" s="367"/>
      <c r="G190" s="367"/>
      <c r="H190" s="367"/>
      <c r="I190" s="367"/>
      <c r="J190" s="367"/>
      <c r="K190" s="367"/>
      <c r="L190" s="367"/>
      <c r="M190" s="29"/>
      <c r="N190" s="29"/>
    </row>
    <row r="191" spans="2:15" ht="20.25" x14ac:dyDescent="0.3">
      <c r="B191" s="676" t="s">
        <v>1891</v>
      </c>
      <c r="C191" s="676"/>
      <c r="D191" s="676"/>
      <c r="E191" s="676"/>
      <c r="F191" s="676"/>
      <c r="G191" s="676"/>
      <c r="H191" s="676"/>
      <c r="I191" s="676"/>
      <c r="J191" s="676"/>
      <c r="K191" s="676"/>
      <c r="L191" s="676"/>
      <c r="M191" s="676"/>
      <c r="N191" s="29"/>
    </row>
    <row r="192" spans="2:15" x14ac:dyDescent="0.25">
      <c r="B192" s="174" t="s">
        <v>758</v>
      </c>
      <c r="C192" s="174" t="s">
        <v>759</v>
      </c>
      <c r="D192" s="349" t="s">
        <v>760</v>
      </c>
      <c r="E192" s="349" t="s">
        <v>761</v>
      </c>
      <c r="F192" s="360"/>
      <c r="G192" s="366" t="s">
        <v>762</v>
      </c>
      <c r="H192" s="349" t="s">
        <v>763</v>
      </c>
      <c r="I192" s="349" t="s">
        <v>764</v>
      </c>
      <c r="J192" s="349" t="s">
        <v>46</v>
      </c>
      <c r="K192" s="349" t="s">
        <v>765</v>
      </c>
      <c r="L192" s="349" t="s">
        <v>762</v>
      </c>
      <c r="M192" s="174" t="s">
        <v>766</v>
      </c>
      <c r="N192" s="29"/>
    </row>
    <row r="193" spans="2:15" x14ac:dyDescent="0.25">
      <c r="B193" s="158" t="s">
        <v>118</v>
      </c>
      <c r="C193" s="158"/>
      <c r="D193" s="159">
        <v>45626</v>
      </c>
      <c r="E193" s="158" t="s">
        <v>768</v>
      </c>
      <c r="F193" s="347"/>
      <c r="G193" s="160">
        <v>2024700107</v>
      </c>
      <c r="H193" s="158" t="s">
        <v>2510</v>
      </c>
      <c r="I193" s="158">
        <v>27091765</v>
      </c>
      <c r="J193" s="158" t="s">
        <v>2511</v>
      </c>
      <c r="K193" s="158" t="s">
        <v>771</v>
      </c>
      <c r="L193" s="161">
        <v>2024002625</v>
      </c>
      <c r="M193" s="162">
        <v>942272</v>
      </c>
      <c r="N193" s="29"/>
    </row>
    <row r="194" spans="2:15" x14ac:dyDescent="0.25">
      <c r="B194" s="163" t="s">
        <v>118</v>
      </c>
      <c r="C194" s="163"/>
      <c r="D194" s="164">
        <v>45657</v>
      </c>
      <c r="E194" s="163" t="s">
        <v>768</v>
      </c>
      <c r="F194" s="347"/>
      <c r="G194" s="165">
        <v>2024700148</v>
      </c>
      <c r="H194" s="163" t="s">
        <v>1114</v>
      </c>
      <c r="I194" s="163">
        <v>52960943</v>
      </c>
      <c r="J194" s="163" t="s">
        <v>2512</v>
      </c>
      <c r="K194" s="163" t="s">
        <v>771</v>
      </c>
      <c r="L194" s="166">
        <v>2024003625</v>
      </c>
      <c r="M194" s="167">
        <v>596604</v>
      </c>
      <c r="N194" s="29"/>
    </row>
    <row r="195" spans="2:15" x14ac:dyDescent="0.25">
      <c r="B195" s="158" t="s">
        <v>118</v>
      </c>
      <c r="C195" s="158"/>
      <c r="D195" s="159">
        <v>45657</v>
      </c>
      <c r="E195" s="158" t="s">
        <v>768</v>
      </c>
      <c r="F195" s="347"/>
      <c r="G195" s="160">
        <v>2024700149</v>
      </c>
      <c r="H195" s="158" t="s">
        <v>952</v>
      </c>
      <c r="I195" s="158">
        <v>1085325713</v>
      </c>
      <c r="J195" s="158" t="s">
        <v>2513</v>
      </c>
      <c r="K195" s="158" t="s">
        <v>771</v>
      </c>
      <c r="L195" s="161">
        <v>2024003633</v>
      </c>
      <c r="M195" s="162">
        <v>676123</v>
      </c>
      <c r="N195" s="29"/>
    </row>
    <row r="196" spans="2:15" x14ac:dyDescent="0.25">
      <c r="B196" s="163" t="s">
        <v>118</v>
      </c>
      <c r="C196" s="163"/>
      <c r="D196" s="164">
        <v>45657</v>
      </c>
      <c r="E196" s="163" t="s">
        <v>768</v>
      </c>
      <c r="F196" s="347"/>
      <c r="G196" s="165">
        <v>2024700159</v>
      </c>
      <c r="H196" s="163" t="s">
        <v>1882</v>
      </c>
      <c r="I196" s="163">
        <v>27282101</v>
      </c>
      <c r="J196" s="163" t="s">
        <v>2514</v>
      </c>
      <c r="K196" s="163" t="s">
        <v>771</v>
      </c>
      <c r="L196" s="166">
        <v>2024003634</v>
      </c>
      <c r="M196" s="167">
        <v>624467</v>
      </c>
      <c r="N196" s="29"/>
    </row>
    <row r="197" spans="2:15" x14ac:dyDescent="0.25">
      <c r="B197" s="158" t="s">
        <v>118</v>
      </c>
      <c r="C197" s="158"/>
      <c r="D197" s="159">
        <v>45657</v>
      </c>
      <c r="E197" s="158" t="s">
        <v>768</v>
      </c>
      <c r="F197" s="347"/>
      <c r="G197" s="160">
        <v>2024700162</v>
      </c>
      <c r="H197" s="158" t="s">
        <v>1122</v>
      </c>
      <c r="I197" s="158">
        <v>59313253</v>
      </c>
      <c r="J197" s="158" t="s">
        <v>2515</v>
      </c>
      <c r="K197" s="158" t="s">
        <v>771</v>
      </c>
      <c r="L197" s="161">
        <v>2024003627</v>
      </c>
      <c r="M197" s="162">
        <v>596604</v>
      </c>
      <c r="N197" s="29"/>
    </row>
    <row r="198" spans="2:15" x14ac:dyDescent="0.25">
      <c r="B198" s="163" t="s">
        <v>118</v>
      </c>
      <c r="C198" s="163"/>
      <c r="D198" s="164">
        <v>45657</v>
      </c>
      <c r="E198" s="163" t="s">
        <v>768</v>
      </c>
      <c r="F198" s="347"/>
      <c r="G198" s="165">
        <v>2024700163</v>
      </c>
      <c r="H198" s="163" t="s">
        <v>1125</v>
      </c>
      <c r="I198" s="163">
        <v>59812894</v>
      </c>
      <c r="J198" s="163" t="s">
        <v>2516</v>
      </c>
      <c r="K198" s="163" t="s">
        <v>771</v>
      </c>
      <c r="L198" s="166">
        <v>2024003630</v>
      </c>
      <c r="M198" s="167">
        <v>596604</v>
      </c>
      <c r="N198" s="29"/>
    </row>
    <row r="199" spans="2:15" x14ac:dyDescent="0.25">
      <c r="B199" s="158" t="s">
        <v>118</v>
      </c>
      <c r="C199" s="158"/>
      <c r="D199" s="159">
        <v>45657</v>
      </c>
      <c r="E199" s="158" t="s">
        <v>768</v>
      </c>
      <c r="F199" s="347"/>
      <c r="G199" s="160">
        <v>2024700164</v>
      </c>
      <c r="H199" s="158" t="s">
        <v>1887</v>
      </c>
      <c r="I199" s="158">
        <v>1085272067</v>
      </c>
      <c r="J199" s="158" t="s">
        <v>2517</v>
      </c>
      <c r="K199" s="158" t="s">
        <v>771</v>
      </c>
      <c r="L199" s="161">
        <v>2024003635</v>
      </c>
      <c r="M199" s="162">
        <v>800668</v>
      </c>
      <c r="N199" s="29"/>
    </row>
    <row r="200" spans="2:15" x14ac:dyDescent="0.25">
      <c r="B200" s="163" t="s">
        <v>118</v>
      </c>
      <c r="C200" s="163"/>
      <c r="D200" s="164">
        <v>45657</v>
      </c>
      <c r="E200" s="163" t="s">
        <v>768</v>
      </c>
      <c r="F200" s="347"/>
      <c r="G200" s="165">
        <v>2024700165</v>
      </c>
      <c r="H200" s="163" t="s">
        <v>1631</v>
      </c>
      <c r="I200" s="163">
        <v>1085250622</v>
      </c>
      <c r="J200" s="163" t="s">
        <v>2518</v>
      </c>
      <c r="K200" s="163" t="s">
        <v>771</v>
      </c>
      <c r="L200" s="166">
        <v>2024003636</v>
      </c>
      <c r="M200" s="167">
        <v>1401170</v>
      </c>
      <c r="N200" s="29"/>
    </row>
    <row r="201" spans="2:15" x14ac:dyDescent="0.25">
      <c r="B201" s="158" t="s">
        <v>118</v>
      </c>
      <c r="C201" s="158"/>
      <c r="D201" s="159">
        <v>45657</v>
      </c>
      <c r="E201" s="158" t="s">
        <v>768</v>
      </c>
      <c r="F201" s="347"/>
      <c r="G201" s="160">
        <v>2024700166</v>
      </c>
      <c r="H201" s="158" t="s">
        <v>2046</v>
      </c>
      <c r="I201" s="158">
        <v>37088164</v>
      </c>
      <c r="J201" s="158" t="s">
        <v>2519</v>
      </c>
      <c r="K201" s="158" t="s">
        <v>771</v>
      </c>
      <c r="L201" s="161">
        <v>2024003637</v>
      </c>
      <c r="M201" s="162">
        <v>1285356</v>
      </c>
      <c r="N201" s="29"/>
      <c r="O201" s="402">
        <v>27275755</v>
      </c>
    </row>
    <row r="202" spans="2:15" x14ac:dyDescent="0.25">
      <c r="B202" s="163" t="s">
        <v>118</v>
      </c>
      <c r="C202" s="163"/>
      <c r="D202" s="164">
        <v>45657</v>
      </c>
      <c r="E202" s="163" t="s">
        <v>768</v>
      </c>
      <c r="F202" s="347"/>
      <c r="G202" s="165">
        <v>2024700167</v>
      </c>
      <c r="H202" s="163" t="s">
        <v>1738</v>
      </c>
      <c r="I202" s="163">
        <v>1010100564</v>
      </c>
      <c r="J202" s="163" t="s">
        <v>2520</v>
      </c>
      <c r="K202" s="163" t="s">
        <v>771</v>
      </c>
      <c r="L202" s="166">
        <v>2024003638</v>
      </c>
      <c r="M202" s="167">
        <v>726597</v>
      </c>
      <c r="N202" s="29"/>
    </row>
    <row r="203" spans="2:15" x14ac:dyDescent="0.25">
      <c r="B203" s="158" t="s">
        <v>118</v>
      </c>
      <c r="C203" s="158"/>
      <c r="D203" s="159">
        <v>45657</v>
      </c>
      <c r="E203" s="158" t="s">
        <v>768</v>
      </c>
      <c r="F203" s="347"/>
      <c r="G203" s="160">
        <v>2024700168</v>
      </c>
      <c r="H203" s="158" t="s">
        <v>2291</v>
      </c>
      <c r="I203" s="158">
        <v>1084847080</v>
      </c>
      <c r="J203" s="158" t="s">
        <v>2521</v>
      </c>
      <c r="K203" s="158" t="s">
        <v>771</v>
      </c>
      <c r="L203" s="161">
        <v>2024003643</v>
      </c>
      <c r="M203" s="162">
        <v>1401170</v>
      </c>
      <c r="N203" s="29"/>
    </row>
    <row r="204" spans="2:15" x14ac:dyDescent="0.25">
      <c r="B204" s="163" t="s">
        <v>118</v>
      </c>
      <c r="C204" s="163"/>
      <c r="D204" s="164">
        <v>45657</v>
      </c>
      <c r="E204" s="163" t="s">
        <v>768</v>
      </c>
      <c r="F204" s="347"/>
      <c r="G204" s="165">
        <v>2024700169</v>
      </c>
      <c r="H204" s="163" t="s">
        <v>2319</v>
      </c>
      <c r="I204" s="163">
        <v>1085318203</v>
      </c>
      <c r="J204" s="163" t="s">
        <v>2522</v>
      </c>
      <c r="K204" s="163" t="s">
        <v>771</v>
      </c>
      <c r="L204" s="166">
        <v>2024003647</v>
      </c>
      <c r="M204" s="167">
        <v>596604</v>
      </c>
      <c r="N204" s="29"/>
    </row>
    <row r="205" spans="2:15" x14ac:dyDescent="0.25">
      <c r="B205" s="158" t="s">
        <v>118</v>
      </c>
      <c r="C205" s="158"/>
      <c r="D205" s="159">
        <v>45657</v>
      </c>
      <c r="E205" s="158" t="s">
        <v>768</v>
      </c>
      <c r="F205" s="347"/>
      <c r="G205" s="160">
        <v>2024700170</v>
      </c>
      <c r="H205" s="158" t="s">
        <v>2295</v>
      </c>
      <c r="I205" s="158">
        <v>1085259295</v>
      </c>
      <c r="J205" s="158" t="s">
        <v>2523</v>
      </c>
      <c r="K205" s="158" t="s">
        <v>771</v>
      </c>
      <c r="L205" s="161">
        <v>2024003648</v>
      </c>
      <c r="M205" s="162">
        <v>818321</v>
      </c>
      <c r="N205" s="29"/>
    </row>
    <row r="206" spans="2:15" x14ac:dyDescent="0.25">
      <c r="B206" s="163" t="s">
        <v>118</v>
      </c>
      <c r="C206" s="163"/>
      <c r="D206" s="164">
        <v>45657</v>
      </c>
      <c r="E206" s="163" t="s">
        <v>768</v>
      </c>
      <c r="F206" s="347"/>
      <c r="G206" s="165">
        <v>2024700171</v>
      </c>
      <c r="H206" s="163" t="s">
        <v>2161</v>
      </c>
      <c r="I206" s="163">
        <v>36753303</v>
      </c>
      <c r="J206" s="163" t="s">
        <v>2524</v>
      </c>
      <c r="K206" s="163" t="s">
        <v>771</v>
      </c>
      <c r="L206" s="166">
        <v>2024003649</v>
      </c>
      <c r="M206" s="167">
        <v>3919138</v>
      </c>
      <c r="N206" s="29"/>
    </row>
    <row r="207" spans="2:15" x14ac:dyDescent="0.25">
      <c r="B207" s="158" t="s">
        <v>118</v>
      </c>
      <c r="C207" s="158"/>
      <c r="D207" s="159">
        <v>45657</v>
      </c>
      <c r="E207" s="158" t="s">
        <v>768</v>
      </c>
      <c r="F207" s="347"/>
      <c r="G207" s="160">
        <v>2024700172</v>
      </c>
      <c r="H207" s="158" t="s">
        <v>1619</v>
      </c>
      <c r="I207" s="158">
        <v>59793458</v>
      </c>
      <c r="J207" s="158" t="s">
        <v>2525</v>
      </c>
      <c r="K207" s="158" t="s">
        <v>771</v>
      </c>
      <c r="L207" s="161">
        <v>2024003650</v>
      </c>
      <c r="M207" s="162">
        <v>2392322</v>
      </c>
      <c r="N207" s="29"/>
    </row>
    <row r="208" spans="2:15" x14ac:dyDescent="0.25">
      <c r="B208" s="163" t="s">
        <v>118</v>
      </c>
      <c r="C208" s="163"/>
      <c r="D208" s="164">
        <v>45657</v>
      </c>
      <c r="E208" s="163" t="s">
        <v>768</v>
      </c>
      <c r="F208" s="347"/>
      <c r="G208" s="165">
        <v>2024700178</v>
      </c>
      <c r="H208" s="163" t="s">
        <v>2289</v>
      </c>
      <c r="I208" s="163">
        <v>27180896</v>
      </c>
      <c r="J208" s="163" t="s">
        <v>2526</v>
      </c>
      <c r="K208" s="163" t="s">
        <v>771</v>
      </c>
      <c r="L208" s="166">
        <v>2024003620</v>
      </c>
      <c r="M208" s="167">
        <v>687880</v>
      </c>
      <c r="N208" s="29"/>
    </row>
    <row r="209" spans="2:15" x14ac:dyDescent="0.25">
      <c r="B209" s="158" t="s">
        <v>118</v>
      </c>
      <c r="C209" s="158"/>
      <c r="D209" s="159">
        <v>45657</v>
      </c>
      <c r="E209" s="158" t="s">
        <v>768</v>
      </c>
      <c r="F209" s="347"/>
      <c r="G209" s="160">
        <v>2024700180</v>
      </c>
      <c r="H209" s="158" t="s">
        <v>1851</v>
      </c>
      <c r="I209" s="158">
        <v>87070246</v>
      </c>
      <c r="J209" s="158" t="s">
        <v>2527</v>
      </c>
      <c r="K209" s="158" t="s">
        <v>771</v>
      </c>
      <c r="L209" s="161">
        <v>2024003622</v>
      </c>
      <c r="M209" s="162">
        <v>687880</v>
      </c>
      <c r="N209" s="29"/>
    </row>
    <row r="210" spans="2:15" x14ac:dyDescent="0.25">
      <c r="B210" s="515" t="s">
        <v>1154</v>
      </c>
      <c r="C210" s="515"/>
      <c r="D210" s="515"/>
      <c r="E210" s="515"/>
      <c r="F210" s="515"/>
      <c r="G210" s="515"/>
      <c r="H210" s="515"/>
      <c r="I210" s="515"/>
      <c r="J210" s="515"/>
      <c r="K210" s="515"/>
      <c r="L210" s="515"/>
      <c r="M210" s="675">
        <f>SUM(M193:M209)</f>
        <v>18749780</v>
      </c>
      <c r="N210" s="29"/>
    </row>
    <row r="211" spans="2:15" x14ac:dyDescent="0.25">
      <c r="B211" s="515"/>
      <c r="C211" s="515"/>
      <c r="D211" s="515"/>
      <c r="E211" s="515"/>
      <c r="F211" s="515"/>
      <c r="G211" s="515"/>
      <c r="H211" s="515"/>
      <c r="I211" s="515"/>
      <c r="J211" s="515"/>
      <c r="K211" s="515"/>
      <c r="L211" s="515"/>
      <c r="M211" s="675"/>
      <c r="N211" s="29"/>
    </row>
    <row r="212" spans="2:15" x14ac:dyDescent="0.25">
      <c r="B212" s="25"/>
      <c r="C212" s="25"/>
      <c r="D212" s="26"/>
      <c r="E212" s="25"/>
      <c r="F212" s="362"/>
      <c r="G212" s="351"/>
      <c r="H212" s="25"/>
      <c r="I212" s="25"/>
      <c r="J212" s="25"/>
      <c r="K212" s="25"/>
      <c r="M212" s="348"/>
      <c r="N212" s="29"/>
    </row>
    <row r="213" spans="2:15" ht="20.25" x14ac:dyDescent="0.25">
      <c r="B213" s="677" t="s">
        <v>2072</v>
      </c>
      <c r="C213" s="677"/>
      <c r="D213" s="677"/>
      <c r="E213" s="677"/>
      <c r="F213" s="677"/>
      <c r="G213" s="677"/>
      <c r="H213" s="677"/>
      <c r="I213" s="677"/>
      <c r="J213" s="677"/>
      <c r="K213" s="677"/>
      <c r="L213" s="677"/>
      <c r="M213" s="677"/>
      <c r="N213" s="29"/>
    </row>
    <row r="214" spans="2:15" x14ac:dyDescent="0.25">
      <c r="B214" s="174" t="s">
        <v>758</v>
      </c>
      <c r="C214" s="174" t="s">
        <v>759</v>
      </c>
      <c r="D214" s="349" t="s">
        <v>760</v>
      </c>
      <c r="E214" s="349" t="s">
        <v>761</v>
      </c>
      <c r="F214" s="360"/>
      <c r="G214" s="366" t="s">
        <v>762</v>
      </c>
      <c r="H214" s="349" t="s">
        <v>763</v>
      </c>
      <c r="I214" s="349" t="s">
        <v>764</v>
      </c>
      <c r="J214" s="349" t="s">
        <v>46</v>
      </c>
      <c r="K214" s="349" t="s">
        <v>765</v>
      </c>
      <c r="L214" s="349" t="s">
        <v>762</v>
      </c>
      <c r="M214" s="174" t="s">
        <v>766</v>
      </c>
      <c r="N214" s="29"/>
    </row>
    <row r="215" spans="2:15" x14ac:dyDescent="0.25">
      <c r="B215" s="158" t="s">
        <v>2184</v>
      </c>
      <c r="C215" s="158"/>
      <c r="D215" s="159">
        <v>45572</v>
      </c>
      <c r="E215" s="158" t="s">
        <v>768</v>
      </c>
      <c r="F215" s="347"/>
      <c r="G215" s="160">
        <v>2024700106</v>
      </c>
      <c r="H215" s="158" t="s">
        <v>1061</v>
      </c>
      <c r="I215" s="158">
        <v>12974137</v>
      </c>
      <c r="J215" s="158" t="s">
        <v>2529</v>
      </c>
      <c r="K215" s="158" t="s">
        <v>771</v>
      </c>
      <c r="L215" s="161">
        <v>2024002278</v>
      </c>
      <c r="M215" s="162">
        <v>1087557</v>
      </c>
      <c r="N215" s="29"/>
    </row>
    <row r="216" spans="2:15" x14ac:dyDescent="0.25">
      <c r="B216" s="163" t="s">
        <v>2184</v>
      </c>
      <c r="C216" s="163"/>
      <c r="D216" s="164">
        <v>45657</v>
      </c>
      <c r="E216" s="163" t="s">
        <v>768</v>
      </c>
      <c r="F216" s="347"/>
      <c r="G216" s="165">
        <v>2024700150</v>
      </c>
      <c r="H216" s="163" t="s">
        <v>1129</v>
      </c>
      <c r="I216" s="163">
        <v>1085298437</v>
      </c>
      <c r="J216" s="163" t="s">
        <v>2530</v>
      </c>
      <c r="K216" s="163" t="s">
        <v>771</v>
      </c>
      <c r="L216" s="166">
        <v>2024003626</v>
      </c>
      <c r="M216" s="167">
        <v>427280</v>
      </c>
      <c r="N216" s="29"/>
    </row>
    <row r="217" spans="2:15" x14ac:dyDescent="0.25">
      <c r="B217" s="158" t="s">
        <v>2184</v>
      </c>
      <c r="C217" s="158"/>
      <c r="D217" s="159">
        <v>45657</v>
      </c>
      <c r="E217" s="158" t="s">
        <v>768</v>
      </c>
      <c r="F217" s="347"/>
      <c r="G217" s="160">
        <v>2024700151</v>
      </c>
      <c r="H217" s="158" t="s">
        <v>1105</v>
      </c>
      <c r="I217" s="158">
        <v>1085294152</v>
      </c>
      <c r="J217" s="158" t="s">
        <v>2531</v>
      </c>
      <c r="K217" s="158" t="s">
        <v>771</v>
      </c>
      <c r="L217" s="161">
        <v>2024003628</v>
      </c>
      <c r="M217" s="162">
        <v>467697</v>
      </c>
      <c r="N217" s="29"/>
    </row>
    <row r="218" spans="2:15" x14ac:dyDescent="0.25">
      <c r="B218" s="163" t="s">
        <v>2184</v>
      </c>
      <c r="C218" s="163"/>
      <c r="D218" s="164">
        <v>45657</v>
      </c>
      <c r="E218" s="163" t="s">
        <v>768</v>
      </c>
      <c r="F218" s="347"/>
      <c r="G218" s="165">
        <v>2024700152</v>
      </c>
      <c r="H218" s="163" t="s">
        <v>2309</v>
      </c>
      <c r="I218" s="163">
        <v>1085244325</v>
      </c>
      <c r="J218" s="163" t="s">
        <v>2532</v>
      </c>
      <c r="K218" s="163" t="s">
        <v>771</v>
      </c>
      <c r="L218" s="166">
        <v>2024003640</v>
      </c>
      <c r="M218" s="167">
        <v>427280</v>
      </c>
      <c r="N218" s="29"/>
    </row>
    <row r="219" spans="2:15" x14ac:dyDescent="0.25">
      <c r="B219" s="158" t="s">
        <v>2184</v>
      </c>
      <c r="C219" s="158"/>
      <c r="D219" s="159">
        <v>45657</v>
      </c>
      <c r="E219" s="158" t="s">
        <v>768</v>
      </c>
      <c r="F219" s="347"/>
      <c r="G219" s="160">
        <v>2024700153</v>
      </c>
      <c r="H219" s="158" t="s">
        <v>2313</v>
      </c>
      <c r="I219" s="158">
        <v>1085265117</v>
      </c>
      <c r="J219" s="158" t="s">
        <v>2533</v>
      </c>
      <c r="K219" s="158" t="s">
        <v>771</v>
      </c>
      <c r="L219" s="161">
        <v>2024003642</v>
      </c>
      <c r="M219" s="162">
        <v>427280</v>
      </c>
      <c r="N219" s="29"/>
    </row>
    <row r="220" spans="2:15" x14ac:dyDescent="0.25">
      <c r="B220" s="163" t="s">
        <v>2184</v>
      </c>
      <c r="C220" s="163"/>
      <c r="D220" s="164">
        <v>45657</v>
      </c>
      <c r="E220" s="163" t="s">
        <v>768</v>
      </c>
      <c r="F220" s="347"/>
      <c r="G220" s="165">
        <v>2024700154</v>
      </c>
      <c r="H220" s="163" t="s">
        <v>1108</v>
      </c>
      <c r="I220" s="163">
        <v>59832769</v>
      </c>
      <c r="J220" s="163" t="s">
        <v>2534</v>
      </c>
      <c r="K220" s="163" t="s">
        <v>771</v>
      </c>
      <c r="L220" s="166">
        <v>2024003629</v>
      </c>
      <c r="M220" s="167">
        <v>427280</v>
      </c>
      <c r="N220" s="29"/>
    </row>
    <row r="221" spans="2:15" x14ac:dyDescent="0.25">
      <c r="B221" s="158" t="s">
        <v>2184</v>
      </c>
      <c r="C221" s="158"/>
      <c r="D221" s="159">
        <v>45657</v>
      </c>
      <c r="E221" s="158" t="s">
        <v>768</v>
      </c>
      <c r="F221" s="347"/>
      <c r="G221" s="160">
        <v>2024700155</v>
      </c>
      <c r="H221" s="158" t="s">
        <v>1598</v>
      </c>
      <c r="I221" s="158">
        <v>1085306253</v>
      </c>
      <c r="J221" s="158" t="s">
        <v>2535</v>
      </c>
      <c r="K221" s="158" t="s">
        <v>771</v>
      </c>
      <c r="L221" s="161">
        <v>2024003639</v>
      </c>
      <c r="M221" s="162">
        <v>427280</v>
      </c>
      <c r="N221" s="29"/>
    </row>
    <row r="222" spans="2:15" x14ac:dyDescent="0.25">
      <c r="B222" s="163" t="s">
        <v>2184</v>
      </c>
      <c r="C222" s="163"/>
      <c r="D222" s="164">
        <v>45657</v>
      </c>
      <c r="E222" s="163" t="s">
        <v>768</v>
      </c>
      <c r="F222" s="347"/>
      <c r="G222" s="165">
        <v>2024700156</v>
      </c>
      <c r="H222" s="163" t="s">
        <v>1610</v>
      </c>
      <c r="I222" s="163">
        <v>1004214918</v>
      </c>
      <c r="J222" s="163" t="s">
        <v>2536</v>
      </c>
      <c r="K222" s="163" t="s">
        <v>771</v>
      </c>
      <c r="L222" s="166">
        <v>2024003646</v>
      </c>
      <c r="M222" s="167">
        <v>746229</v>
      </c>
      <c r="N222" s="29"/>
    </row>
    <row r="223" spans="2:15" x14ac:dyDescent="0.25">
      <c r="B223" s="158" t="s">
        <v>2184</v>
      </c>
      <c r="C223" s="158"/>
      <c r="D223" s="159">
        <v>45657</v>
      </c>
      <c r="E223" s="158" t="s">
        <v>768</v>
      </c>
      <c r="F223" s="347"/>
      <c r="G223" s="160">
        <v>2024700157</v>
      </c>
      <c r="H223" s="158" t="s">
        <v>2317</v>
      </c>
      <c r="I223" s="158">
        <v>1085307853</v>
      </c>
      <c r="J223" s="158" t="s">
        <v>2537</v>
      </c>
      <c r="K223" s="158" t="s">
        <v>771</v>
      </c>
      <c r="L223" s="161">
        <v>2024003645</v>
      </c>
      <c r="M223" s="162">
        <v>427280</v>
      </c>
      <c r="N223" s="29"/>
    </row>
    <row r="224" spans="2:15" x14ac:dyDescent="0.25">
      <c r="B224" s="163" t="s">
        <v>2184</v>
      </c>
      <c r="C224" s="163"/>
      <c r="D224" s="164">
        <v>45657</v>
      </c>
      <c r="E224" s="163" t="s">
        <v>768</v>
      </c>
      <c r="F224" s="347"/>
      <c r="G224" s="165">
        <v>2024700158</v>
      </c>
      <c r="H224" s="163" t="s">
        <v>2311</v>
      </c>
      <c r="I224" s="163">
        <v>1085282185</v>
      </c>
      <c r="J224" s="163" t="s">
        <v>2538</v>
      </c>
      <c r="K224" s="163" t="s">
        <v>771</v>
      </c>
      <c r="L224" s="166">
        <v>2024003641</v>
      </c>
      <c r="M224" s="167">
        <v>427280</v>
      </c>
      <c r="N224" s="29"/>
      <c r="O224" s="402">
        <v>11315319</v>
      </c>
    </row>
    <row r="225" spans="2:14" x14ac:dyDescent="0.25">
      <c r="B225" s="158" t="s">
        <v>2184</v>
      </c>
      <c r="C225" s="158"/>
      <c r="D225" s="159">
        <v>45657</v>
      </c>
      <c r="E225" s="158" t="s">
        <v>768</v>
      </c>
      <c r="F225" s="347"/>
      <c r="G225" s="160">
        <v>2024700160</v>
      </c>
      <c r="H225" s="158" t="s">
        <v>2302</v>
      </c>
      <c r="I225" s="158">
        <v>1085341546</v>
      </c>
      <c r="J225" s="158" t="s">
        <v>2539</v>
      </c>
      <c r="K225" s="158" t="s">
        <v>771</v>
      </c>
      <c r="L225" s="161">
        <v>2024003632</v>
      </c>
      <c r="M225" s="162">
        <v>427280</v>
      </c>
      <c r="N225" s="29"/>
    </row>
    <row r="226" spans="2:14" x14ac:dyDescent="0.25">
      <c r="B226" s="163" t="s">
        <v>2184</v>
      </c>
      <c r="C226" s="163"/>
      <c r="D226" s="164">
        <v>45657</v>
      </c>
      <c r="E226" s="163" t="s">
        <v>768</v>
      </c>
      <c r="F226" s="347"/>
      <c r="G226" s="165">
        <v>2024700161</v>
      </c>
      <c r="H226" s="163" t="s">
        <v>1123</v>
      </c>
      <c r="I226" s="163">
        <v>37084173</v>
      </c>
      <c r="J226" s="163" t="s">
        <v>2540</v>
      </c>
      <c r="K226" s="163" t="s">
        <v>771</v>
      </c>
      <c r="L226" s="166">
        <v>2024003631</v>
      </c>
      <c r="M226" s="167">
        <v>427280</v>
      </c>
      <c r="N226" s="29"/>
    </row>
    <row r="227" spans="2:14" x14ac:dyDescent="0.25">
      <c r="B227" s="158" t="s">
        <v>2184</v>
      </c>
      <c r="C227" s="158"/>
      <c r="D227" s="159">
        <v>45657</v>
      </c>
      <c r="E227" s="158" t="s">
        <v>768</v>
      </c>
      <c r="F227" s="347"/>
      <c r="G227" s="160">
        <v>2024700173</v>
      </c>
      <c r="H227" s="158" t="s">
        <v>2541</v>
      </c>
      <c r="I227" s="158">
        <v>1233191044</v>
      </c>
      <c r="J227" s="158" t="s">
        <v>2542</v>
      </c>
      <c r="K227" s="158" t="s">
        <v>771</v>
      </c>
      <c r="L227" s="161">
        <v>2024003614</v>
      </c>
      <c r="M227" s="162">
        <v>427280</v>
      </c>
      <c r="N227" s="29"/>
    </row>
    <row r="228" spans="2:14" x14ac:dyDescent="0.25">
      <c r="B228" s="163" t="s">
        <v>2184</v>
      </c>
      <c r="C228" s="163"/>
      <c r="D228" s="164">
        <v>45657</v>
      </c>
      <c r="E228" s="163" t="s">
        <v>768</v>
      </c>
      <c r="F228" s="347"/>
      <c r="G228" s="165">
        <v>2024700174</v>
      </c>
      <c r="H228" s="163" t="s">
        <v>1602</v>
      </c>
      <c r="I228" s="163">
        <v>59832519</v>
      </c>
      <c r="J228" s="163" t="s">
        <v>2543</v>
      </c>
      <c r="K228" s="163" t="s">
        <v>771</v>
      </c>
      <c r="L228" s="166">
        <v>2024003615</v>
      </c>
      <c r="M228" s="167">
        <v>427280</v>
      </c>
      <c r="N228" s="29"/>
    </row>
    <row r="229" spans="2:14" x14ac:dyDescent="0.25">
      <c r="B229" s="158" t="s">
        <v>2184</v>
      </c>
      <c r="C229" s="158"/>
      <c r="D229" s="159">
        <v>45657</v>
      </c>
      <c r="E229" s="158" t="s">
        <v>768</v>
      </c>
      <c r="F229" s="347"/>
      <c r="G229" s="160">
        <v>2024700175</v>
      </c>
      <c r="H229" s="158" t="s">
        <v>1607</v>
      </c>
      <c r="I229" s="158">
        <v>1085302652</v>
      </c>
      <c r="J229" s="158" t="s">
        <v>2544</v>
      </c>
      <c r="K229" s="158" t="s">
        <v>771</v>
      </c>
      <c r="L229" s="161">
        <v>2024003616</v>
      </c>
      <c r="M229" s="162">
        <v>1110578</v>
      </c>
      <c r="N229" s="29"/>
    </row>
    <row r="230" spans="2:14" x14ac:dyDescent="0.25">
      <c r="B230" s="163" t="s">
        <v>2184</v>
      </c>
      <c r="C230" s="163"/>
      <c r="D230" s="164">
        <v>45657</v>
      </c>
      <c r="E230" s="163" t="s">
        <v>768</v>
      </c>
      <c r="F230" s="347"/>
      <c r="G230" s="165">
        <v>2024700176</v>
      </c>
      <c r="H230" s="163" t="s">
        <v>1899</v>
      </c>
      <c r="I230" s="163">
        <v>25280587</v>
      </c>
      <c r="J230" s="163" t="s">
        <v>2545</v>
      </c>
      <c r="K230" s="163" t="s">
        <v>771</v>
      </c>
      <c r="L230" s="166">
        <v>2024003617</v>
      </c>
      <c r="M230" s="167">
        <v>596604</v>
      </c>
      <c r="N230" s="29"/>
    </row>
    <row r="231" spans="2:14" x14ac:dyDescent="0.25">
      <c r="B231" s="158" t="s">
        <v>2184</v>
      </c>
      <c r="C231" s="158"/>
      <c r="D231" s="159">
        <v>45657</v>
      </c>
      <c r="E231" s="158" t="s">
        <v>768</v>
      </c>
      <c r="F231" s="347"/>
      <c r="G231" s="160">
        <v>2024700177</v>
      </c>
      <c r="H231" s="158" t="s">
        <v>1109</v>
      </c>
      <c r="I231" s="158">
        <v>98395640</v>
      </c>
      <c r="J231" s="158" t="s">
        <v>2546</v>
      </c>
      <c r="K231" s="158" t="s">
        <v>771</v>
      </c>
      <c r="L231" s="161">
        <v>2024003618</v>
      </c>
      <c r="M231" s="162">
        <v>458004</v>
      </c>
      <c r="N231" s="29"/>
    </row>
    <row r="232" spans="2:14" x14ac:dyDescent="0.25">
      <c r="B232" s="163" t="s">
        <v>2184</v>
      </c>
      <c r="C232" s="163"/>
      <c r="D232" s="164">
        <v>45657</v>
      </c>
      <c r="E232" s="163" t="s">
        <v>768</v>
      </c>
      <c r="F232" s="347"/>
      <c r="G232" s="165">
        <v>2024700179</v>
      </c>
      <c r="H232" s="163" t="s">
        <v>2315</v>
      </c>
      <c r="I232" s="163">
        <v>1085263775</v>
      </c>
      <c r="J232" s="163" t="s">
        <v>2547</v>
      </c>
      <c r="K232" s="163" t="s">
        <v>771</v>
      </c>
      <c r="L232" s="166">
        <v>2024003621</v>
      </c>
      <c r="M232" s="167">
        <v>237208</v>
      </c>
      <c r="N232" s="29"/>
    </row>
    <row r="233" spans="2:14" x14ac:dyDescent="0.25">
      <c r="B233" s="515" t="s">
        <v>1154</v>
      </c>
      <c r="C233" s="515"/>
      <c r="D233" s="515"/>
      <c r="E233" s="515"/>
      <c r="F233" s="515"/>
      <c r="G233" s="515"/>
      <c r="H233" s="515"/>
      <c r="I233" s="515"/>
      <c r="J233" s="515"/>
      <c r="K233" s="515"/>
      <c r="L233" s="515"/>
      <c r="M233" s="678">
        <f>SUM(M215:M232)</f>
        <v>9403957</v>
      </c>
      <c r="N233" s="29"/>
    </row>
    <row r="234" spans="2:14" x14ac:dyDescent="0.25">
      <c r="B234" s="515"/>
      <c r="C234" s="515"/>
      <c r="D234" s="515"/>
      <c r="E234" s="515"/>
      <c r="F234" s="515"/>
      <c r="G234" s="515"/>
      <c r="H234" s="515"/>
      <c r="I234" s="515"/>
      <c r="J234" s="515"/>
      <c r="K234" s="515"/>
      <c r="L234" s="515"/>
      <c r="M234" s="678"/>
      <c r="N234" s="29"/>
    </row>
    <row r="235" spans="2:14" x14ac:dyDescent="0.25">
      <c r="B235" s="25"/>
      <c r="C235" s="25"/>
      <c r="D235" s="26"/>
      <c r="E235" s="25"/>
      <c r="F235" s="362"/>
      <c r="G235" s="351"/>
      <c r="H235" s="25"/>
      <c r="I235" s="25"/>
      <c r="J235" s="25"/>
      <c r="K235" s="25"/>
      <c r="M235" s="348"/>
      <c r="N235" s="29"/>
    </row>
    <row r="236" spans="2:14" ht="20.25" x14ac:dyDescent="0.25">
      <c r="B236" s="677" t="s">
        <v>2565</v>
      </c>
      <c r="C236" s="677"/>
      <c r="D236" s="677"/>
      <c r="E236" s="677"/>
      <c r="F236" s="677"/>
      <c r="G236" s="677"/>
      <c r="H236" s="677"/>
      <c r="I236" s="677"/>
      <c r="J236" s="677"/>
      <c r="K236" s="677"/>
      <c r="L236" s="677"/>
      <c r="M236" s="677"/>
      <c r="N236" s="29"/>
    </row>
    <row r="237" spans="2:14" x14ac:dyDescent="0.25">
      <c r="B237" s="174" t="s">
        <v>758</v>
      </c>
      <c r="C237" s="174" t="s">
        <v>759</v>
      </c>
      <c r="D237" s="349" t="s">
        <v>760</v>
      </c>
      <c r="E237" s="349" t="s">
        <v>761</v>
      </c>
      <c r="F237" s="360"/>
      <c r="G237" s="366" t="s">
        <v>762</v>
      </c>
      <c r="H237" s="349" t="s">
        <v>763</v>
      </c>
      <c r="I237" s="349" t="s">
        <v>764</v>
      </c>
      <c r="J237" s="349" t="s">
        <v>46</v>
      </c>
      <c r="K237" s="349" t="s">
        <v>765</v>
      </c>
      <c r="L237" s="349" t="s">
        <v>762</v>
      </c>
      <c r="M237" s="174" t="s">
        <v>766</v>
      </c>
      <c r="N237" s="29"/>
    </row>
    <row r="238" spans="2:14" x14ac:dyDescent="0.25">
      <c r="B238" s="158" t="s">
        <v>2550</v>
      </c>
      <c r="C238" s="158"/>
      <c r="D238" s="159">
        <v>45657</v>
      </c>
      <c r="E238" s="158" t="s">
        <v>768</v>
      </c>
      <c r="F238" s="160"/>
      <c r="G238" s="160">
        <v>2024700150</v>
      </c>
      <c r="H238" s="158" t="s">
        <v>1129</v>
      </c>
      <c r="I238" s="158">
        <v>1085298437</v>
      </c>
      <c r="J238" s="158" t="s">
        <v>2530</v>
      </c>
      <c r="K238" s="158" t="s">
        <v>771</v>
      </c>
      <c r="L238" s="161">
        <v>2024003626</v>
      </c>
      <c r="M238" s="162">
        <v>1006826</v>
      </c>
      <c r="N238" s="29"/>
    </row>
    <row r="239" spans="2:14" x14ac:dyDescent="0.25">
      <c r="B239" s="163" t="s">
        <v>2550</v>
      </c>
      <c r="C239" s="163"/>
      <c r="D239" s="164">
        <v>45657</v>
      </c>
      <c r="E239" s="163" t="s">
        <v>768</v>
      </c>
      <c r="F239" s="165"/>
      <c r="G239" s="165">
        <v>2024700151</v>
      </c>
      <c r="H239" s="163" t="s">
        <v>1105</v>
      </c>
      <c r="I239" s="163">
        <v>1085294152</v>
      </c>
      <c r="J239" s="163" t="s">
        <v>2531</v>
      </c>
      <c r="K239" s="163" t="s">
        <v>771</v>
      </c>
      <c r="L239" s="166">
        <v>2024003628</v>
      </c>
      <c r="M239" s="167">
        <v>1191146</v>
      </c>
      <c r="N239" s="29"/>
    </row>
    <row r="240" spans="2:14" x14ac:dyDescent="0.25">
      <c r="B240" s="158" t="s">
        <v>2550</v>
      </c>
      <c r="C240" s="158"/>
      <c r="D240" s="159">
        <v>45657</v>
      </c>
      <c r="E240" s="158" t="s">
        <v>768</v>
      </c>
      <c r="F240" s="160"/>
      <c r="G240" s="160">
        <v>2024700152</v>
      </c>
      <c r="H240" s="158" t="s">
        <v>2309</v>
      </c>
      <c r="I240" s="158">
        <v>1085244325</v>
      </c>
      <c r="J240" s="158" t="s">
        <v>2532</v>
      </c>
      <c r="K240" s="158" t="s">
        <v>771</v>
      </c>
      <c r="L240" s="161">
        <v>2024003640</v>
      </c>
      <c r="M240" s="162">
        <v>1020796</v>
      </c>
      <c r="N240" s="29"/>
    </row>
    <row r="241" spans="2:15" x14ac:dyDescent="0.25">
      <c r="B241" s="163" t="s">
        <v>2550</v>
      </c>
      <c r="C241" s="163"/>
      <c r="D241" s="164">
        <v>45657</v>
      </c>
      <c r="E241" s="163" t="s">
        <v>768</v>
      </c>
      <c r="F241" s="165"/>
      <c r="G241" s="165">
        <v>2024700153</v>
      </c>
      <c r="H241" s="163" t="s">
        <v>2313</v>
      </c>
      <c r="I241" s="163">
        <v>1085265117</v>
      </c>
      <c r="J241" s="163" t="s">
        <v>2533</v>
      </c>
      <c r="K241" s="163" t="s">
        <v>771</v>
      </c>
      <c r="L241" s="166">
        <v>2024003642</v>
      </c>
      <c r="M241" s="167">
        <v>1012021</v>
      </c>
      <c r="N241" s="29"/>
    </row>
    <row r="242" spans="2:15" x14ac:dyDescent="0.25">
      <c r="B242" s="158" t="s">
        <v>2550</v>
      </c>
      <c r="C242" s="158"/>
      <c r="D242" s="159">
        <v>45657</v>
      </c>
      <c r="E242" s="158" t="s">
        <v>768</v>
      </c>
      <c r="F242" s="160"/>
      <c r="G242" s="160">
        <v>2024700154</v>
      </c>
      <c r="H242" s="158" t="s">
        <v>1108</v>
      </c>
      <c r="I242" s="158">
        <v>59832769</v>
      </c>
      <c r="J242" s="158" t="s">
        <v>2534</v>
      </c>
      <c r="K242" s="158" t="s">
        <v>771</v>
      </c>
      <c r="L242" s="161">
        <v>2024003629</v>
      </c>
      <c r="M242" s="162">
        <v>948009</v>
      </c>
      <c r="N242" s="29"/>
    </row>
    <row r="243" spans="2:15" x14ac:dyDescent="0.25">
      <c r="B243" s="163" t="s">
        <v>2550</v>
      </c>
      <c r="C243" s="163"/>
      <c r="D243" s="164">
        <v>45657</v>
      </c>
      <c r="E243" s="163" t="s">
        <v>768</v>
      </c>
      <c r="F243" s="165"/>
      <c r="G243" s="165">
        <v>2024700155</v>
      </c>
      <c r="H243" s="163" t="s">
        <v>1598</v>
      </c>
      <c r="I243" s="163">
        <v>1085306253</v>
      </c>
      <c r="J243" s="163" t="s">
        <v>2535</v>
      </c>
      <c r="K243" s="163" t="s">
        <v>771</v>
      </c>
      <c r="L243" s="166">
        <v>2024003639</v>
      </c>
      <c r="M243" s="167">
        <v>1014797</v>
      </c>
      <c r="N243" s="29"/>
    </row>
    <row r="244" spans="2:15" x14ac:dyDescent="0.25">
      <c r="B244" s="158" t="s">
        <v>2550</v>
      </c>
      <c r="C244" s="158"/>
      <c r="D244" s="159">
        <v>45657</v>
      </c>
      <c r="E244" s="158" t="s">
        <v>768</v>
      </c>
      <c r="F244" s="160"/>
      <c r="G244" s="160">
        <v>2024700156</v>
      </c>
      <c r="H244" s="158" t="s">
        <v>1610</v>
      </c>
      <c r="I244" s="158">
        <v>1004214918</v>
      </c>
      <c r="J244" s="158" t="s">
        <v>2536</v>
      </c>
      <c r="K244" s="158" t="s">
        <v>771</v>
      </c>
      <c r="L244" s="161">
        <v>2024003646</v>
      </c>
      <c r="M244" s="162">
        <v>1819834</v>
      </c>
      <c r="N244" s="29"/>
    </row>
    <row r="245" spans="2:15" x14ac:dyDescent="0.25">
      <c r="B245" s="163" t="s">
        <v>2550</v>
      </c>
      <c r="C245" s="163"/>
      <c r="D245" s="164">
        <v>45657</v>
      </c>
      <c r="E245" s="163" t="s">
        <v>768</v>
      </c>
      <c r="F245" s="165"/>
      <c r="G245" s="165">
        <v>2024700157</v>
      </c>
      <c r="H245" s="163" t="s">
        <v>2317</v>
      </c>
      <c r="I245" s="163">
        <v>1085307853</v>
      </c>
      <c r="J245" s="163" t="s">
        <v>2537</v>
      </c>
      <c r="K245" s="163" t="s">
        <v>771</v>
      </c>
      <c r="L245" s="166">
        <v>2024003645</v>
      </c>
      <c r="M245" s="167">
        <v>1000596</v>
      </c>
      <c r="N245" s="29"/>
      <c r="O245" s="402">
        <v>25177147</v>
      </c>
    </row>
    <row r="246" spans="2:15" x14ac:dyDescent="0.25">
      <c r="B246" s="158" t="s">
        <v>2550</v>
      </c>
      <c r="C246" s="158"/>
      <c r="D246" s="159">
        <v>45657</v>
      </c>
      <c r="E246" s="158" t="s">
        <v>768</v>
      </c>
      <c r="F246" s="160"/>
      <c r="G246" s="160">
        <v>2024700158</v>
      </c>
      <c r="H246" s="158" t="s">
        <v>2311</v>
      </c>
      <c r="I246" s="158">
        <v>1085282185</v>
      </c>
      <c r="J246" s="158" t="s">
        <v>2538</v>
      </c>
      <c r="K246" s="158" t="s">
        <v>771</v>
      </c>
      <c r="L246" s="161">
        <v>2024003641</v>
      </c>
      <c r="M246" s="162">
        <v>986010</v>
      </c>
      <c r="N246" s="29"/>
    </row>
    <row r="247" spans="2:15" x14ac:dyDescent="0.25">
      <c r="B247" s="163" t="s">
        <v>2550</v>
      </c>
      <c r="C247" s="163"/>
      <c r="D247" s="164">
        <v>45657</v>
      </c>
      <c r="E247" s="163" t="s">
        <v>768</v>
      </c>
      <c r="F247" s="165"/>
      <c r="G247" s="165">
        <v>2024700160</v>
      </c>
      <c r="H247" s="163" t="s">
        <v>2302</v>
      </c>
      <c r="I247" s="163">
        <v>1085341546</v>
      </c>
      <c r="J247" s="163" t="s">
        <v>2539</v>
      </c>
      <c r="K247" s="163" t="s">
        <v>771</v>
      </c>
      <c r="L247" s="166">
        <v>2024003632</v>
      </c>
      <c r="M247" s="167">
        <v>982300</v>
      </c>
      <c r="N247" s="29"/>
    </row>
    <row r="248" spans="2:15" x14ac:dyDescent="0.25">
      <c r="B248" s="158" t="s">
        <v>2550</v>
      </c>
      <c r="C248" s="158"/>
      <c r="D248" s="159">
        <v>45657</v>
      </c>
      <c r="E248" s="158" t="s">
        <v>768</v>
      </c>
      <c r="F248" s="160"/>
      <c r="G248" s="160">
        <v>2024700161</v>
      </c>
      <c r="H248" s="158" t="s">
        <v>1123</v>
      </c>
      <c r="I248" s="158">
        <v>37084173</v>
      </c>
      <c r="J248" s="158" t="s">
        <v>2540</v>
      </c>
      <c r="K248" s="158" t="s">
        <v>771</v>
      </c>
      <c r="L248" s="161">
        <v>2024003631</v>
      </c>
      <c r="M248" s="162">
        <v>993067</v>
      </c>
      <c r="N248" s="29"/>
    </row>
    <row r="249" spans="2:15" x14ac:dyDescent="0.25">
      <c r="B249" s="163" t="s">
        <v>2550</v>
      </c>
      <c r="C249" s="163"/>
      <c r="D249" s="164">
        <v>45657</v>
      </c>
      <c r="E249" s="163" t="s">
        <v>768</v>
      </c>
      <c r="F249" s="165"/>
      <c r="G249" s="165">
        <v>2024700173</v>
      </c>
      <c r="H249" s="163" t="s">
        <v>2541</v>
      </c>
      <c r="I249" s="163">
        <v>1233191044</v>
      </c>
      <c r="J249" s="163" t="s">
        <v>2542</v>
      </c>
      <c r="K249" s="163" t="s">
        <v>771</v>
      </c>
      <c r="L249" s="166">
        <v>2024003614</v>
      </c>
      <c r="M249" s="167">
        <v>1030891</v>
      </c>
      <c r="N249" s="29"/>
    </row>
    <row r="250" spans="2:15" x14ac:dyDescent="0.25">
      <c r="B250" s="158" t="s">
        <v>2550</v>
      </c>
      <c r="C250" s="158"/>
      <c r="D250" s="159">
        <v>45657</v>
      </c>
      <c r="E250" s="158" t="s">
        <v>768</v>
      </c>
      <c r="F250" s="160"/>
      <c r="G250" s="160">
        <v>2024700174</v>
      </c>
      <c r="H250" s="158" t="s">
        <v>1602</v>
      </c>
      <c r="I250" s="158">
        <v>59832519</v>
      </c>
      <c r="J250" s="158" t="s">
        <v>2543</v>
      </c>
      <c r="K250" s="158" t="s">
        <v>771</v>
      </c>
      <c r="L250" s="161">
        <v>2024003615</v>
      </c>
      <c r="M250" s="162">
        <v>956828</v>
      </c>
      <c r="N250" s="29"/>
    </row>
    <row r="251" spans="2:15" x14ac:dyDescent="0.25">
      <c r="B251" s="163" t="s">
        <v>2550</v>
      </c>
      <c r="C251" s="163"/>
      <c r="D251" s="164">
        <v>45657</v>
      </c>
      <c r="E251" s="163" t="s">
        <v>768</v>
      </c>
      <c r="F251" s="165"/>
      <c r="G251" s="165">
        <v>2024700175</v>
      </c>
      <c r="H251" s="163" t="s">
        <v>1607</v>
      </c>
      <c r="I251" s="163">
        <v>1085302652</v>
      </c>
      <c r="J251" s="163" t="s">
        <v>2544</v>
      </c>
      <c r="K251" s="163" t="s">
        <v>771</v>
      </c>
      <c r="L251" s="166">
        <v>2024003616</v>
      </c>
      <c r="M251" s="167">
        <v>2539045</v>
      </c>
      <c r="N251" s="29"/>
    </row>
    <row r="252" spans="2:15" x14ac:dyDescent="0.25">
      <c r="B252" s="158" t="s">
        <v>2550</v>
      </c>
      <c r="C252" s="158"/>
      <c r="D252" s="159">
        <v>45657</v>
      </c>
      <c r="E252" s="158" t="s">
        <v>768</v>
      </c>
      <c r="F252" s="160"/>
      <c r="G252" s="160">
        <v>2024700176</v>
      </c>
      <c r="H252" s="158" t="s">
        <v>1899</v>
      </c>
      <c r="I252" s="158">
        <v>25280587</v>
      </c>
      <c r="J252" s="158" t="s">
        <v>2545</v>
      </c>
      <c r="K252" s="158" t="s">
        <v>771</v>
      </c>
      <c r="L252" s="161">
        <v>2024003617</v>
      </c>
      <c r="M252" s="162">
        <v>1313960</v>
      </c>
      <c r="N252" s="29"/>
    </row>
    <row r="253" spans="2:15" x14ac:dyDescent="0.25">
      <c r="B253" s="163" t="s">
        <v>2550</v>
      </c>
      <c r="C253" s="163"/>
      <c r="D253" s="164">
        <v>45657</v>
      </c>
      <c r="E253" s="163" t="s">
        <v>768</v>
      </c>
      <c r="F253" s="165"/>
      <c r="G253" s="165">
        <v>2024700177</v>
      </c>
      <c r="H253" s="163" t="s">
        <v>1109</v>
      </c>
      <c r="I253" s="163">
        <v>98395640</v>
      </c>
      <c r="J253" s="163" t="s">
        <v>2546</v>
      </c>
      <c r="K253" s="163" t="s">
        <v>771</v>
      </c>
      <c r="L253" s="166">
        <v>2024003618</v>
      </c>
      <c r="M253" s="167">
        <v>1051328</v>
      </c>
      <c r="N253" s="29"/>
    </row>
    <row r="254" spans="2:15" x14ac:dyDescent="0.25">
      <c r="B254" s="158" t="s">
        <v>2550</v>
      </c>
      <c r="C254" s="158"/>
      <c r="D254" s="159">
        <v>45657</v>
      </c>
      <c r="E254" s="158" t="s">
        <v>768</v>
      </c>
      <c r="F254" s="160"/>
      <c r="G254" s="160">
        <v>2024700179</v>
      </c>
      <c r="H254" s="158" t="s">
        <v>2315</v>
      </c>
      <c r="I254" s="158">
        <v>1085263775</v>
      </c>
      <c r="J254" s="158" t="s">
        <v>2547</v>
      </c>
      <c r="K254" s="158" t="s">
        <v>771</v>
      </c>
      <c r="L254" s="161">
        <v>2024003621</v>
      </c>
      <c r="M254" s="162">
        <v>532186</v>
      </c>
      <c r="N254" s="29"/>
    </row>
    <row r="255" spans="2:15" x14ac:dyDescent="0.25">
      <c r="B255" s="515" t="s">
        <v>1154</v>
      </c>
      <c r="C255" s="515"/>
      <c r="D255" s="515"/>
      <c r="E255" s="515"/>
      <c r="F255" s="515"/>
      <c r="G255" s="515"/>
      <c r="H255" s="515"/>
      <c r="I255" s="515"/>
      <c r="J255" s="515"/>
      <c r="K255" s="515"/>
      <c r="L255" s="515"/>
      <c r="M255" s="678">
        <f>SUM(M238:M254)</f>
        <v>19399640</v>
      </c>
      <c r="N255" s="29"/>
    </row>
    <row r="256" spans="2:15" x14ac:dyDescent="0.25">
      <c r="B256" s="515"/>
      <c r="C256" s="515"/>
      <c r="D256" s="515"/>
      <c r="E256" s="515"/>
      <c r="F256" s="515"/>
      <c r="G256" s="515"/>
      <c r="H256" s="515"/>
      <c r="I256" s="515"/>
      <c r="J256" s="515"/>
      <c r="K256" s="515"/>
      <c r="L256" s="515"/>
      <c r="M256" s="678"/>
      <c r="N256" s="29"/>
    </row>
    <row r="257" spans="2:15" x14ac:dyDescent="0.25">
      <c r="B257" s="25"/>
      <c r="C257" s="25"/>
      <c r="D257" s="26"/>
      <c r="E257" s="25"/>
      <c r="F257" s="362"/>
      <c r="G257" s="351"/>
      <c r="H257" s="25"/>
      <c r="I257" s="25"/>
      <c r="J257" s="25"/>
      <c r="K257" s="25"/>
      <c r="M257" s="395"/>
      <c r="N257" s="29"/>
    </row>
    <row r="258" spans="2:15" ht="20.25" x14ac:dyDescent="0.25">
      <c r="B258" s="672" t="s">
        <v>2566</v>
      </c>
      <c r="C258" s="672"/>
      <c r="D258" s="672"/>
      <c r="E258" s="672"/>
      <c r="F258" s="672"/>
      <c r="G258" s="672"/>
      <c r="H258" s="672"/>
      <c r="I258" s="672"/>
      <c r="J258" s="672"/>
      <c r="K258" s="672"/>
      <c r="L258" s="672"/>
      <c r="M258" s="672"/>
      <c r="N258" s="29"/>
    </row>
    <row r="259" spans="2:15" x14ac:dyDescent="0.25">
      <c r="B259" s="174" t="s">
        <v>758</v>
      </c>
      <c r="C259" s="174" t="s">
        <v>759</v>
      </c>
      <c r="D259" s="349" t="s">
        <v>760</v>
      </c>
      <c r="E259" s="349" t="s">
        <v>761</v>
      </c>
      <c r="F259" s="360"/>
      <c r="G259" s="366" t="s">
        <v>762</v>
      </c>
      <c r="H259" s="349" t="s">
        <v>763</v>
      </c>
      <c r="I259" s="349" t="s">
        <v>764</v>
      </c>
      <c r="J259" s="349" t="s">
        <v>46</v>
      </c>
      <c r="K259" s="349" t="s">
        <v>765</v>
      </c>
      <c r="L259" s="349" t="s">
        <v>762</v>
      </c>
      <c r="M259" s="174" t="s">
        <v>766</v>
      </c>
      <c r="N259" s="29"/>
    </row>
    <row r="260" spans="2:15" x14ac:dyDescent="0.25">
      <c r="B260" s="158" t="s">
        <v>93</v>
      </c>
      <c r="C260" s="158"/>
      <c r="D260" s="159">
        <v>45626</v>
      </c>
      <c r="E260" s="158" t="s">
        <v>768</v>
      </c>
      <c r="F260" s="160"/>
      <c r="G260" s="160">
        <v>2024700107</v>
      </c>
      <c r="H260" s="158" t="s">
        <v>2510</v>
      </c>
      <c r="I260" s="158">
        <v>27091765</v>
      </c>
      <c r="J260" s="158" t="s">
        <v>2511</v>
      </c>
      <c r="K260" s="158" t="s">
        <v>771</v>
      </c>
      <c r="L260" s="161">
        <v>2024002625</v>
      </c>
      <c r="M260" s="162">
        <v>2008924</v>
      </c>
      <c r="N260" s="29"/>
    </row>
    <row r="261" spans="2:15" x14ac:dyDescent="0.25">
      <c r="B261" s="163" t="s">
        <v>93</v>
      </c>
      <c r="C261" s="163"/>
      <c r="D261" s="164">
        <v>45657</v>
      </c>
      <c r="E261" s="163" t="s">
        <v>768</v>
      </c>
      <c r="F261" s="165"/>
      <c r="G261" s="165">
        <v>2024700148</v>
      </c>
      <c r="H261" s="163" t="s">
        <v>1114</v>
      </c>
      <c r="I261" s="163">
        <v>52960943</v>
      </c>
      <c r="J261" s="163" t="s">
        <v>2512</v>
      </c>
      <c r="K261" s="163" t="s">
        <v>771</v>
      </c>
      <c r="L261" s="166">
        <v>2024003625</v>
      </c>
      <c r="M261" s="167">
        <v>1313960</v>
      </c>
      <c r="N261" s="29"/>
    </row>
    <row r="262" spans="2:15" x14ac:dyDescent="0.25">
      <c r="B262" s="158" t="s">
        <v>93</v>
      </c>
      <c r="C262" s="158"/>
      <c r="D262" s="159">
        <v>45657</v>
      </c>
      <c r="E262" s="158" t="s">
        <v>768</v>
      </c>
      <c r="F262" s="160"/>
      <c r="G262" s="160">
        <v>2024700149</v>
      </c>
      <c r="H262" s="158" t="s">
        <v>952</v>
      </c>
      <c r="I262" s="158">
        <v>1085325713</v>
      </c>
      <c r="J262" s="158" t="s">
        <v>2513</v>
      </c>
      <c r="K262" s="158" t="s">
        <v>771</v>
      </c>
      <c r="L262" s="161">
        <v>2024003633</v>
      </c>
      <c r="M262" s="162">
        <v>1492183</v>
      </c>
      <c r="N262" s="29"/>
    </row>
    <row r="263" spans="2:15" x14ac:dyDescent="0.25">
      <c r="B263" s="163" t="s">
        <v>93</v>
      </c>
      <c r="C263" s="163"/>
      <c r="D263" s="164">
        <v>45657</v>
      </c>
      <c r="E263" s="163" t="s">
        <v>768</v>
      </c>
      <c r="F263" s="165"/>
      <c r="G263" s="165">
        <v>2024700159</v>
      </c>
      <c r="H263" s="163" t="s">
        <v>1882</v>
      </c>
      <c r="I263" s="163">
        <v>27282101</v>
      </c>
      <c r="J263" s="163" t="s">
        <v>2514</v>
      </c>
      <c r="K263" s="163" t="s">
        <v>771</v>
      </c>
      <c r="L263" s="166">
        <v>2024003634</v>
      </c>
      <c r="M263" s="167">
        <v>1388059</v>
      </c>
      <c r="N263" s="29"/>
    </row>
    <row r="264" spans="2:15" x14ac:dyDescent="0.25">
      <c r="B264" s="158" t="s">
        <v>93</v>
      </c>
      <c r="C264" s="158"/>
      <c r="D264" s="159">
        <v>45657</v>
      </c>
      <c r="E264" s="158" t="s">
        <v>768</v>
      </c>
      <c r="F264" s="160"/>
      <c r="G264" s="160">
        <v>2024700162</v>
      </c>
      <c r="H264" s="158" t="s">
        <v>1122</v>
      </c>
      <c r="I264" s="158">
        <v>59313253</v>
      </c>
      <c r="J264" s="158" t="s">
        <v>2515</v>
      </c>
      <c r="K264" s="158" t="s">
        <v>771</v>
      </c>
      <c r="L264" s="161">
        <v>2024003627</v>
      </c>
      <c r="M264" s="162">
        <v>1313960</v>
      </c>
      <c r="N264" s="29"/>
    </row>
    <row r="265" spans="2:15" x14ac:dyDescent="0.25">
      <c r="B265" s="163" t="s">
        <v>93</v>
      </c>
      <c r="C265" s="163"/>
      <c r="D265" s="164">
        <v>45657</v>
      </c>
      <c r="E265" s="163" t="s">
        <v>768</v>
      </c>
      <c r="F265" s="165"/>
      <c r="G265" s="165">
        <v>2024700163</v>
      </c>
      <c r="H265" s="163" t="s">
        <v>1125</v>
      </c>
      <c r="I265" s="163">
        <v>59812894</v>
      </c>
      <c r="J265" s="163" t="s">
        <v>2516</v>
      </c>
      <c r="K265" s="163" t="s">
        <v>771</v>
      </c>
      <c r="L265" s="166">
        <v>2024003630</v>
      </c>
      <c r="M265" s="167">
        <v>1313960</v>
      </c>
      <c r="N265" s="29"/>
    </row>
    <row r="266" spans="2:15" x14ac:dyDescent="0.25">
      <c r="B266" s="158" t="s">
        <v>93</v>
      </c>
      <c r="C266" s="158"/>
      <c r="D266" s="159">
        <v>45657</v>
      </c>
      <c r="E266" s="158" t="s">
        <v>768</v>
      </c>
      <c r="F266" s="160"/>
      <c r="G266" s="160">
        <v>2024700164</v>
      </c>
      <c r="H266" s="158" t="s">
        <v>1887</v>
      </c>
      <c r="I266" s="158">
        <v>1085272067</v>
      </c>
      <c r="J266" s="158" t="s">
        <v>2517</v>
      </c>
      <c r="K266" s="158" t="s">
        <v>771</v>
      </c>
      <c r="L266" s="161">
        <v>2024003635</v>
      </c>
      <c r="M266" s="162">
        <v>1763391</v>
      </c>
      <c r="N266" s="29"/>
    </row>
    <row r="267" spans="2:15" x14ac:dyDescent="0.25">
      <c r="B267" s="163" t="s">
        <v>93</v>
      </c>
      <c r="C267" s="163"/>
      <c r="D267" s="164">
        <v>45657</v>
      </c>
      <c r="E267" s="163" t="s">
        <v>768</v>
      </c>
      <c r="F267" s="165"/>
      <c r="G267" s="165">
        <v>2024700165</v>
      </c>
      <c r="H267" s="163" t="s">
        <v>1631</v>
      </c>
      <c r="I267" s="163">
        <v>1085250622</v>
      </c>
      <c r="J267" s="163" t="s">
        <v>2518</v>
      </c>
      <c r="K267" s="163" t="s">
        <v>771</v>
      </c>
      <c r="L267" s="166">
        <v>2024003636</v>
      </c>
      <c r="M267" s="167">
        <v>3085935</v>
      </c>
      <c r="N267" s="29"/>
    </row>
    <row r="268" spans="2:15" x14ac:dyDescent="0.25">
      <c r="B268" s="158" t="s">
        <v>93</v>
      </c>
      <c r="C268" s="158"/>
      <c r="D268" s="159">
        <v>45657</v>
      </c>
      <c r="E268" s="158" t="s">
        <v>768</v>
      </c>
      <c r="F268" s="160"/>
      <c r="G268" s="160">
        <v>2024700166</v>
      </c>
      <c r="H268" s="158" t="s">
        <v>2046</v>
      </c>
      <c r="I268" s="158">
        <v>37088164</v>
      </c>
      <c r="J268" s="158" t="s">
        <v>2519</v>
      </c>
      <c r="K268" s="158" t="s">
        <v>771</v>
      </c>
      <c r="L268" s="161">
        <v>2024003637</v>
      </c>
      <c r="M268" s="162">
        <v>2830872</v>
      </c>
      <c r="N268" s="29"/>
    </row>
    <row r="269" spans="2:15" x14ac:dyDescent="0.25">
      <c r="B269" s="163" t="s">
        <v>93</v>
      </c>
      <c r="C269" s="163"/>
      <c r="D269" s="164">
        <v>45657</v>
      </c>
      <c r="E269" s="163" t="s">
        <v>768</v>
      </c>
      <c r="F269" s="165"/>
      <c r="G269" s="165">
        <v>2024700167</v>
      </c>
      <c r="H269" s="163" t="s">
        <v>1738</v>
      </c>
      <c r="I269" s="163">
        <v>1010100564</v>
      </c>
      <c r="J269" s="163" t="s">
        <v>2520</v>
      </c>
      <c r="K269" s="163" t="s">
        <v>771</v>
      </c>
      <c r="L269" s="166">
        <v>2024003638</v>
      </c>
      <c r="M269" s="167">
        <v>1594844</v>
      </c>
      <c r="N269" s="29"/>
      <c r="O269" s="402">
        <v>45474585</v>
      </c>
    </row>
    <row r="270" spans="2:15" x14ac:dyDescent="0.25">
      <c r="B270" s="158" t="s">
        <v>93</v>
      </c>
      <c r="C270" s="158"/>
      <c r="D270" s="159">
        <v>45657</v>
      </c>
      <c r="E270" s="158" t="s">
        <v>768</v>
      </c>
      <c r="F270" s="160"/>
      <c r="G270" s="160">
        <v>2024700168</v>
      </c>
      <c r="H270" s="158" t="s">
        <v>2291</v>
      </c>
      <c r="I270" s="158">
        <v>1084847080</v>
      </c>
      <c r="J270" s="158" t="s">
        <v>2521</v>
      </c>
      <c r="K270" s="158" t="s">
        <v>771</v>
      </c>
      <c r="L270" s="161">
        <v>2024003643</v>
      </c>
      <c r="M270" s="162">
        <v>3085935</v>
      </c>
      <c r="N270" s="29"/>
    </row>
    <row r="271" spans="2:15" x14ac:dyDescent="0.25">
      <c r="B271" s="163" t="s">
        <v>93</v>
      </c>
      <c r="C271" s="163"/>
      <c r="D271" s="164">
        <v>45657</v>
      </c>
      <c r="E271" s="163" t="s">
        <v>768</v>
      </c>
      <c r="F271" s="165"/>
      <c r="G271" s="165">
        <v>2024700169</v>
      </c>
      <c r="H271" s="163" t="s">
        <v>2319</v>
      </c>
      <c r="I271" s="163">
        <v>1085318203</v>
      </c>
      <c r="J271" s="163" t="s">
        <v>2522</v>
      </c>
      <c r="K271" s="163" t="s">
        <v>771</v>
      </c>
      <c r="L271" s="166">
        <v>2024003647</v>
      </c>
      <c r="M271" s="167">
        <v>1313960</v>
      </c>
      <c r="N271" s="29"/>
    </row>
    <row r="272" spans="2:15" x14ac:dyDescent="0.25">
      <c r="B272" s="158" t="s">
        <v>93</v>
      </c>
      <c r="C272" s="158"/>
      <c r="D272" s="159">
        <v>45657</v>
      </c>
      <c r="E272" s="158" t="s">
        <v>768</v>
      </c>
      <c r="F272" s="160"/>
      <c r="G272" s="160">
        <v>2024700170</v>
      </c>
      <c r="H272" s="158" t="s">
        <v>2295</v>
      </c>
      <c r="I272" s="158">
        <v>1085259295</v>
      </c>
      <c r="J272" s="158" t="s">
        <v>2523</v>
      </c>
      <c r="K272" s="158" t="s">
        <v>771</v>
      </c>
      <c r="L272" s="161">
        <v>2024003648</v>
      </c>
      <c r="M272" s="162">
        <v>1803633</v>
      </c>
      <c r="N272" s="29"/>
    </row>
    <row r="273" spans="2:15" x14ac:dyDescent="0.25">
      <c r="B273" s="163" t="s">
        <v>93</v>
      </c>
      <c r="C273" s="163"/>
      <c r="D273" s="164">
        <v>45657</v>
      </c>
      <c r="E273" s="163" t="s">
        <v>768</v>
      </c>
      <c r="F273" s="165"/>
      <c r="G273" s="165">
        <v>2024700171</v>
      </c>
      <c r="H273" s="163" t="s">
        <v>2161</v>
      </c>
      <c r="I273" s="163">
        <v>36753303</v>
      </c>
      <c r="J273" s="163" t="s">
        <v>2524</v>
      </c>
      <c r="K273" s="163" t="s">
        <v>771</v>
      </c>
      <c r="L273" s="166">
        <v>2024003649</v>
      </c>
      <c r="M273" s="167">
        <v>9491872</v>
      </c>
      <c r="N273" s="29"/>
    </row>
    <row r="274" spans="2:15" x14ac:dyDescent="0.25">
      <c r="B274" s="158" t="s">
        <v>93</v>
      </c>
      <c r="C274" s="158"/>
      <c r="D274" s="159">
        <v>45657</v>
      </c>
      <c r="E274" s="158" t="s">
        <v>768</v>
      </c>
      <c r="F274" s="160"/>
      <c r="G274" s="160">
        <v>2024700172</v>
      </c>
      <c r="H274" s="158" t="s">
        <v>1619</v>
      </c>
      <c r="I274" s="158">
        <v>59793458</v>
      </c>
      <c r="J274" s="158" t="s">
        <v>2525</v>
      </c>
      <c r="K274" s="158" t="s">
        <v>771</v>
      </c>
      <c r="L274" s="161">
        <v>2024003650</v>
      </c>
      <c r="M274" s="162">
        <v>5805368</v>
      </c>
      <c r="N274" s="29"/>
    </row>
    <row r="275" spans="2:15" x14ac:dyDescent="0.25">
      <c r="B275" s="163" t="s">
        <v>93</v>
      </c>
      <c r="C275" s="163"/>
      <c r="D275" s="164">
        <v>45657</v>
      </c>
      <c r="E275" s="163" t="s">
        <v>768</v>
      </c>
      <c r="F275" s="165"/>
      <c r="G275" s="165">
        <v>2024700178</v>
      </c>
      <c r="H275" s="163" t="s">
        <v>2289</v>
      </c>
      <c r="I275" s="163">
        <v>27180896</v>
      </c>
      <c r="J275" s="163" t="s">
        <v>2526</v>
      </c>
      <c r="K275" s="163" t="s">
        <v>771</v>
      </c>
      <c r="L275" s="166">
        <v>2024003620</v>
      </c>
      <c r="M275" s="167">
        <v>1514986</v>
      </c>
      <c r="N275" s="29"/>
    </row>
    <row r="276" spans="2:15" x14ac:dyDescent="0.25">
      <c r="B276" s="158" t="s">
        <v>93</v>
      </c>
      <c r="C276" s="158"/>
      <c r="D276" s="159">
        <v>45657</v>
      </c>
      <c r="E276" s="158" t="s">
        <v>768</v>
      </c>
      <c r="F276" s="160"/>
      <c r="G276" s="160">
        <v>2024700180</v>
      </c>
      <c r="H276" s="158" t="s">
        <v>1851</v>
      </c>
      <c r="I276" s="158">
        <v>87070246</v>
      </c>
      <c r="J276" s="158" t="s">
        <v>2527</v>
      </c>
      <c r="K276" s="158" t="s">
        <v>771</v>
      </c>
      <c r="L276" s="161">
        <v>2024003622</v>
      </c>
      <c r="M276" s="162">
        <v>1514986</v>
      </c>
      <c r="N276" s="29"/>
    </row>
    <row r="277" spans="2:15" x14ac:dyDescent="0.25">
      <c r="B277" s="163" t="s">
        <v>93</v>
      </c>
      <c r="C277" s="163"/>
      <c r="D277" s="164">
        <v>45657</v>
      </c>
      <c r="E277" s="163" t="s">
        <v>768</v>
      </c>
      <c r="F277" s="165"/>
      <c r="G277" s="165">
        <v>2024700181</v>
      </c>
      <c r="H277" s="163" t="s">
        <v>2024</v>
      </c>
      <c r="I277" s="163">
        <v>1193481077</v>
      </c>
      <c r="J277" s="163" t="s">
        <v>2552</v>
      </c>
      <c r="K277" s="163" t="s">
        <v>771</v>
      </c>
      <c r="L277" s="166">
        <v>2024003623</v>
      </c>
      <c r="M277" s="167">
        <v>1531244</v>
      </c>
      <c r="N277" s="29"/>
    </row>
    <row r="278" spans="2:15" x14ac:dyDescent="0.25">
      <c r="B278" s="515" t="s">
        <v>1154</v>
      </c>
      <c r="C278" s="515"/>
      <c r="D278" s="515"/>
      <c r="E278" s="515"/>
      <c r="F278" s="515"/>
      <c r="G278" s="515"/>
      <c r="H278" s="515"/>
      <c r="I278" s="515"/>
      <c r="J278" s="515"/>
      <c r="K278" s="515"/>
      <c r="L278" s="515"/>
      <c r="M278" s="678">
        <f>SUM(M260:M277)</f>
        <v>44168072</v>
      </c>
      <c r="N278" s="29"/>
      <c r="O278" s="402">
        <v>2630586</v>
      </c>
    </row>
    <row r="279" spans="2:15" x14ac:dyDescent="0.25">
      <c r="B279" s="515"/>
      <c r="C279" s="515"/>
      <c r="D279" s="515"/>
      <c r="E279" s="515"/>
      <c r="F279" s="515"/>
      <c r="G279" s="515"/>
      <c r="H279" s="515"/>
      <c r="I279" s="515"/>
      <c r="J279" s="515"/>
      <c r="K279" s="515"/>
      <c r="L279" s="515"/>
      <c r="M279" s="678"/>
      <c r="N279" s="29"/>
    </row>
    <row r="280" spans="2:15" x14ac:dyDescent="0.25">
      <c r="B280" s="25"/>
      <c r="C280" s="25"/>
      <c r="D280" s="26"/>
      <c r="E280" s="25"/>
      <c r="F280" s="362"/>
      <c r="G280" s="351"/>
      <c r="H280" s="25"/>
      <c r="I280" s="25"/>
      <c r="J280" s="25"/>
      <c r="K280" s="25"/>
      <c r="M280" s="348"/>
      <c r="N280" s="29"/>
    </row>
    <row r="281" spans="2:15" ht="20.25" x14ac:dyDescent="0.25">
      <c r="B281" s="672" t="s">
        <v>2554</v>
      </c>
      <c r="C281" s="672"/>
      <c r="D281" s="672"/>
      <c r="E281" s="672"/>
      <c r="F281" s="672"/>
      <c r="G281" s="672"/>
      <c r="H281" s="672"/>
      <c r="I281" s="672"/>
      <c r="J281" s="672"/>
      <c r="K281" s="672"/>
      <c r="L281" s="672"/>
      <c r="M281" s="672"/>
      <c r="N281" s="29"/>
    </row>
    <row r="282" spans="2:15" x14ac:dyDescent="0.25">
      <c r="B282" s="174" t="s">
        <v>758</v>
      </c>
      <c r="C282" s="174" t="s">
        <v>759</v>
      </c>
      <c r="D282" s="174" t="s">
        <v>760</v>
      </c>
      <c r="E282" s="174" t="s">
        <v>761</v>
      </c>
      <c r="F282" s="174"/>
      <c r="G282" s="174" t="s">
        <v>762</v>
      </c>
      <c r="H282" s="174" t="s">
        <v>763</v>
      </c>
      <c r="I282" s="174" t="s">
        <v>764</v>
      </c>
      <c r="J282" s="174" t="s">
        <v>46</v>
      </c>
      <c r="K282" s="174" t="s">
        <v>765</v>
      </c>
      <c r="L282" s="174" t="s">
        <v>762</v>
      </c>
      <c r="M282" s="174" t="s">
        <v>766</v>
      </c>
      <c r="N282" s="29"/>
    </row>
    <row r="283" spans="2:15" x14ac:dyDescent="0.25">
      <c r="B283" s="158" t="s">
        <v>65</v>
      </c>
      <c r="C283" s="158"/>
      <c r="D283" s="159">
        <v>45626</v>
      </c>
      <c r="E283" s="158" t="s">
        <v>768</v>
      </c>
      <c r="F283" s="160"/>
      <c r="G283" s="160">
        <v>2024700107</v>
      </c>
      <c r="H283" s="158" t="s">
        <v>2510</v>
      </c>
      <c r="I283" s="158">
        <v>27091765</v>
      </c>
      <c r="J283" s="158" t="s">
        <v>2511</v>
      </c>
      <c r="K283" s="158" t="s">
        <v>771</v>
      </c>
      <c r="L283" s="161">
        <v>2024002625</v>
      </c>
      <c r="M283" s="162">
        <v>433064</v>
      </c>
      <c r="N283" s="29"/>
    </row>
    <row r="284" spans="2:15" x14ac:dyDescent="0.25">
      <c r="B284" s="163" t="s">
        <v>65</v>
      </c>
      <c r="C284" s="163"/>
      <c r="D284" s="164">
        <v>45657</v>
      </c>
      <c r="E284" s="163" t="s">
        <v>768</v>
      </c>
      <c r="F284" s="165"/>
      <c r="G284" s="165">
        <v>2024700178</v>
      </c>
      <c r="H284" s="163" t="s">
        <v>2289</v>
      </c>
      <c r="I284" s="163">
        <v>27180896</v>
      </c>
      <c r="J284" s="163" t="s">
        <v>2526</v>
      </c>
      <c r="K284" s="163" t="s">
        <v>771</v>
      </c>
      <c r="L284" s="166">
        <v>2024003620</v>
      </c>
      <c r="M284" s="167">
        <v>588420</v>
      </c>
      <c r="N284" s="29"/>
    </row>
    <row r="285" spans="2:15" x14ac:dyDescent="0.25">
      <c r="B285" s="158" t="s">
        <v>65</v>
      </c>
      <c r="C285" s="158"/>
      <c r="D285" s="159">
        <v>45657</v>
      </c>
      <c r="E285" s="158" t="s">
        <v>768</v>
      </c>
      <c r="F285" s="160"/>
      <c r="G285" s="160">
        <v>2024700180</v>
      </c>
      <c r="H285" s="158" t="s">
        <v>1851</v>
      </c>
      <c r="I285" s="158">
        <v>87070246</v>
      </c>
      <c r="J285" s="158" t="s">
        <v>2527</v>
      </c>
      <c r="K285" s="158" t="s">
        <v>771</v>
      </c>
      <c r="L285" s="161">
        <v>2024003622</v>
      </c>
      <c r="M285" s="162">
        <v>588420</v>
      </c>
      <c r="N285" s="29"/>
    </row>
    <row r="286" spans="2:15" x14ac:dyDescent="0.25">
      <c r="B286" s="163" t="s">
        <v>65</v>
      </c>
      <c r="C286" s="163"/>
      <c r="D286" s="164">
        <v>45657</v>
      </c>
      <c r="E286" s="163" t="s">
        <v>768</v>
      </c>
      <c r="F286" s="165"/>
      <c r="G286" s="165">
        <v>2024700181</v>
      </c>
      <c r="H286" s="163" t="s">
        <v>2024</v>
      </c>
      <c r="I286" s="163">
        <v>1193481077</v>
      </c>
      <c r="J286" s="163" t="s">
        <v>2552</v>
      </c>
      <c r="K286" s="163" t="s">
        <v>771</v>
      </c>
      <c r="L286" s="166">
        <v>2024003623</v>
      </c>
      <c r="M286" s="167">
        <v>510341</v>
      </c>
      <c r="N286" s="29"/>
    </row>
    <row r="287" spans="2:15" x14ac:dyDescent="0.25">
      <c r="B287" s="515" t="s">
        <v>1154</v>
      </c>
      <c r="C287" s="515"/>
      <c r="D287" s="515"/>
      <c r="E287" s="515"/>
      <c r="F287" s="515"/>
      <c r="G287" s="515"/>
      <c r="H287" s="515"/>
      <c r="I287" s="515"/>
      <c r="J287" s="515"/>
      <c r="K287" s="515"/>
      <c r="L287" s="515"/>
      <c r="M287" s="678">
        <f>SUM(M283:M286)</f>
        <v>2120245</v>
      </c>
      <c r="N287" s="29"/>
    </row>
    <row r="288" spans="2:15" x14ac:dyDescent="0.25">
      <c r="B288" s="515"/>
      <c r="C288" s="515"/>
      <c r="D288" s="515"/>
      <c r="E288" s="515"/>
      <c r="F288" s="515"/>
      <c r="G288" s="515"/>
      <c r="H288" s="515"/>
      <c r="I288" s="515"/>
      <c r="J288" s="515"/>
      <c r="K288" s="515"/>
      <c r="L288" s="515"/>
      <c r="M288" s="678"/>
      <c r="N288" s="29"/>
    </row>
    <row r="289" spans="2:15" x14ac:dyDescent="0.25">
      <c r="B289" s="25"/>
      <c r="C289" s="25"/>
      <c r="D289" s="26"/>
      <c r="E289" s="25"/>
      <c r="F289" s="362"/>
      <c r="G289" s="351"/>
      <c r="H289" s="25"/>
      <c r="I289" s="25"/>
      <c r="J289" s="25"/>
      <c r="K289" s="25"/>
      <c r="M289" s="348"/>
      <c r="N289" s="29"/>
      <c r="O289" s="344">
        <v>2786862</v>
      </c>
    </row>
    <row r="290" spans="2:15" ht="20.25" x14ac:dyDescent="0.25">
      <c r="B290" s="694" t="s">
        <v>2567</v>
      </c>
      <c r="C290" s="695"/>
      <c r="D290" s="695"/>
      <c r="E290" s="695"/>
      <c r="F290" s="695"/>
      <c r="G290" s="695"/>
      <c r="H290" s="695"/>
      <c r="I290" s="695"/>
      <c r="J290" s="695"/>
      <c r="K290" s="695"/>
      <c r="L290" s="695"/>
      <c r="M290" s="696"/>
      <c r="N290" s="29"/>
    </row>
    <row r="291" spans="2:15" x14ac:dyDescent="0.25">
      <c r="B291" s="174" t="s">
        <v>758</v>
      </c>
      <c r="C291" s="174" t="s">
        <v>759</v>
      </c>
      <c r="D291" s="349" t="s">
        <v>760</v>
      </c>
      <c r="E291" s="349" t="s">
        <v>761</v>
      </c>
      <c r="F291" s="360"/>
      <c r="G291" s="366" t="s">
        <v>762</v>
      </c>
      <c r="H291" s="349" t="s">
        <v>763</v>
      </c>
      <c r="I291" s="349" t="s">
        <v>764</v>
      </c>
      <c r="J291" s="349" t="s">
        <v>46</v>
      </c>
      <c r="K291" s="349" t="s">
        <v>765</v>
      </c>
      <c r="L291" s="349" t="s">
        <v>762</v>
      </c>
      <c r="M291" s="174" t="s">
        <v>766</v>
      </c>
      <c r="N291" s="29"/>
    </row>
    <row r="292" spans="2:15" x14ac:dyDescent="0.25">
      <c r="B292" s="158" t="s">
        <v>2555</v>
      </c>
      <c r="C292" s="158"/>
      <c r="D292" s="159">
        <v>45657</v>
      </c>
      <c r="E292" s="158" t="s">
        <v>768</v>
      </c>
      <c r="F292" s="160"/>
      <c r="G292" s="160">
        <v>2024700173</v>
      </c>
      <c r="H292" s="158" t="s">
        <v>2541</v>
      </c>
      <c r="I292" s="158">
        <v>1233191044</v>
      </c>
      <c r="J292" s="158" t="s">
        <v>2542</v>
      </c>
      <c r="K292" s="158" t="s">
        <v>771</v>
      </c>
      <c r="L292" s="161">
        <v>2024003614</v>
      </c>
      <c r="M292" s="162">
        <v>366240</v>
      </c>
      <c r="N292" s="29"/>
    </row>
    <row r="293" spans="2:15" x14ac:dyDescent="0.25">
      <c r="B293" s="163" t="s">
        <v>2555</v>
      </c>
      <c r="C293" s="163"/>
      <c r="D293" s="164">
        <v>45657</v>
      </c>
      <c r="E293" s="163" t="s">
        <v>768</v>
      </c>
      <c r="F293" s="165"/>
      <c r="G293" s="165">
        <v>2024700174</v>
      </c>
      <c r="H293" s="163" t="s">
        <v>1602</v>
      </c>
      <c r="I293" s="163">
        <v>59832519</v>
      </c>
      <c r="J293" s="163" t="s">
        <v>2543</v>
      </c>
      <c r="K293" s="163" t="s">
        <v>771</v>
      </c>
      <c r="L293" s="166">
        <v>2024003615</v>
      </c>
      <c r="M293" s="167">
        <v>365500</v>
      </c>
      <c r="N293" s="29"/>
    </row>
    <row r="294" spans="2:15" x14ac:dyDescent="0.25">
      <c r="B294" s="158" t="s">
        <v>2555</v>
      </c>
      <c r="C294" s="158"/>
      <c r="D294" s="159">
        <v>45657</v>
      </c>
      <c r="E294" s="158" t="s">
        <v>768</v>
      </c>
      <c r="F294" s="160"/>
      <c r="G294" s="160">
        <v>2024700175</v>
      </c>
      <c r="H294" s="158" t="s">
        <v>1607</v>
      </c>
      <c r="I294" s="158">
        <v>1085302652</v>
      </c>
      <c r="J294" s="158" t="s">
        <v>2544</v>
      </c>
      <c r="K294" s="158" t="s">
        <v>771</v>
      </c>
      <c r="L294" s="161">
        <v>2024003616</v>
      </c>
      <c r="M294" s="162">
        <v>950000</v>
      </c>
      <c r="N294" s="29"/>
    </row>
    <row r="295" spans="2:15" x14ac:dyDescent="0.25">
      <c r="B295" s="163" t="s">
        <v>2555</v>
      </c>
      <c r="C295" s="163"/>
      <c r="D295" s="164">
        <v>45657</v>
      </c>
      <c r="E295" s="163" t="s">
        <v>768</v>
      </c>
      <c r="F295" s="165"/>
      <c r="G295" s="165">
        <v>2024700176</v>
      </c>
      <c r="H295" s="163" t="s">
        <v>1899</v>
      </c>
      <c r="I295" s="163">
        <v>25280587</v>
      </c>
      <c r="J295" s="163" t="s">
        <v>2545</v>
      </c>
      <c r="K295" s="163" t="s">
        <v>771</v>
      </c>
      <c r="L295" s="166">
        <v>2024003617</v>
      </c>
      <c r="M295" s="167">
        <v>510341</v>
      </c>
      <c r="N295" s="29"/>
    </row>
    <row r="296" spans="2:15" x14ac:dyDescent="0.25">
      <c r="B296" s="158" t="s">
        <v>2555</v>
      </c>
      <c r="C296" s="158"/>
      <c r="D296" s="159">
        <v>45657</v>
      </c>
      <c r="E296" s="158" t="s">
        <v>768</v>
      </c>
      <c r="F296" s="160"/>
      <c r="G296" s="160">
        <v>2024700177</v>
      </c>
      <c r="H296" s="158" t="s">
        <v>1109</v>
      </c>
      <c r="I296" s="158">
        <v>98395640</v>
      </c>
      <c r="J296" s="158" t="s">
        <v>2546</v>
      </c>
      <c r="K296" s="158" t="s">
        <v>771</v>
      </c>
      <c r="L296" s="161">
        <v>2024003618</v>
      </c>
      <c r="M296" s="162">
        <v>391781</v>
      </c>
      <c r="N296" s="29"/>
    </row>
    <row r="297" spans="2:15" x14ac:dyDescent="0.25">
      <c r="B297" s="163" t="s">
        <v>2555</v>
      </c>
      <c r="C297" s="163"/>
      <c r="D297" s="164">
        <v>45657</v>
      </c>
      <c r="E297" s="163" t="s">
        <v>768</v>
      </c>
      <c r="F297" s="165"/>
      <c r="G297" s="165">
        <v>2024700179</v>
      </c>
      <c r="H297" s="163" t="s">
        <v>2315</v>
      </c>
      <c r="I297" s="163">
        <v>1085263775</v>
      </c>
      <c r="J297" s="163" t="s">
        <v>2547</v>
      </c>
      <c r="K297" s="163" t="s">
        <v>771</v>
      </c>
      <c r="L297" s="166">
        <v>2024003621</v>
      </c>
      <c r="M297" s="167">
        <v>203000</v>
      </c>
      <c r="N297" s="29"/>
    </row>
    <row r="298" spans="2:15" x14ac:dyDescent="0.25">
      <c r="B298" s="515" t="s">
        <v>1154</v>
      </c>
      <c r="C298" s="515"/>
      <c r="D298" s="515"/>
      <c r="E298" s="515"/>
      <c r="F298" s="515"/>
      <c r="G298" s="515"/>
      <c r="H298" s="515"/>
      <c r="I298" s="515"/>
      <c r="J298" s="515"/>
      <c r="K298" s="515"/>
      <c r="L298" s="515"/>
      <c r="M298" s="678">
        <f>SUM(M292:M297)</f>
        <v>2786862</v>
      </c>
      <c r="N298" s="29"/>
    </row>
    <row r="299" spans="2:15" x14ac:dyDescent="0.25">
      <c r="B299" s="515"/>
      <c r="C299" s="515"/>
      <c r="D299" s="515"/>
      <c r="E299" s="515"/>
      <c r="F299" s="515"/>
      <c r="G299" s="515"/>
      <c r="H299" s="515"/>
      <c r="I299" s="515"/>
      <c r="J299" s="515"/>
      <c r="K299" s="515"/>
      <c r="L299" s="515"/>
      <c r="M299" s="678"/>
      <c r="N299" s="29"/>
    </row>
    <row r="300" spans="2:15" x14ac:dyDescent="0.25">
      <c r="B300" s="25"/>
      <c r="C300" s="25"/>
      <c r="D300" s="26"/>
      <c r="E300" s="25"/>
      <c r="F300" s="362"/>
      <c r="G300" s="351"/>
      <c r="H300" s="25"/>
      <c r="I300" s="25"/>
      <c r="J300" s="25"/>
      <c r="K300" s="25"/>
      <c r="M300" s="348"/>
      <c r="N300" s="29"/>
    </row>
    <row r="301" spans="2:15" x14ac:dyDescent="0.25">
      <c r="B301" s="586" t="s">
        <v>2568</v>
      </c>
      <c r="C301" s="586"/>
      <c r="D301" s="586"/>
      <c r="E301" s="586"/>
      <c r="F301" s="586"/>
      <c r="G301" s="586"/>
      <c r="H301" s="586"/>
      <c r="I301" s="586"/>
      <c r="J301" s="586"/>
      <c r="K301" s="586"/>
      <c r="L301" s="586"/>
      <c r="M301" s="586"/>
      <c r="N301" s="29"/>
    </row>
    <row r="302" spans="2:15" x14ac:dyDescent="0.25">
      <c r="B302" s="174" t="s">
        <v>758</v>
      </c>
      <c r="C302" s="174" t="s">
        <v>759</v>
      </c>
      <c r="D302" s="349" t="s">
        <v>760</v>
      </c>
      <c r="E302" s="349" t="s">
        <v>761</v>
      </c>
      <c r="F302" s="360"/>
      <c r="G302" s="366" t="s">
        <v>762</v>
      </c>
      <c r="H302" s="349" t="s">
        <v>763</v>
      </c>
      <c r="I302" s="349" t="s">
        <v>764</v>
      </c>
      <c r="J302" s="349" t="s">
        <v>46</v>
      </c>
      <c r="K302" s="349" t="s">
        <v>765</v>
      </c>
      <c r="L302" s="349" t="s">
        <v>762</v>
      </c>
      <c r="M302" s="174" t="s">
        <v>766</v>
      </c>
      <c r="N302" s="29"/>
    </row>
    <row r="303" spans="2:15" x14ac:dyDescent="0.25">
      <c r="B303" s="158" t="s">
        <v>73</v>
      </c>
      <c r="C303" s="158"/>
      <c r="D303" s="159">
        <v>45626</v>
      </c>
      <c r="E303" s="158" t="s">
        <v>768</v>
      </c>
      <c r="F303" s="160"/>
      <c r="G303" s="160">
        <v>2024700107</v>
      </c>
      <c r="H303" s="158" t="s">
        <v>2510</v>
      </c>
      <c r="I303" s="158">
        <v>27091765</v>
      </c>
      <c r="J303" s="158" t="s">
        <v>2511</v>
      </c>
      <c r="K303" s="158" t="s">
        <v>771</v>
      </c>
      <c r="L303" s="161">
        <v>2024002625</v>
      </c>
      <c r="M303" s="162">
        <v>1884544</v>
      </c>
      <c r="N303" s="29"/>
    </row>
    <row r="304" spans="2:15" x14ac:dyDescent="0.25">
      <c r="B304" s="163" t="s">
        <v>73</v>
      </c>
      <c r="C304" s="163"/>
      <c r="D304" s="164">
        <v>45638</v>
      </c>
      <c r="E304" s="163" t="s">
        <v>768</v>
      </c>
      <c r="F304" s="165"/>
      <c r="G304" s="165">
        <v>2024700109</v>
      </c>
      <c r="H304" s="163" t="s">
        <v>1125</v>
      </c>
      <c r="I304" s="163">
        <v>59812894</v>
      </c>
      <c r="J304" s="163" t="s">
        <v>2557</v>
      </c>
      <c r="K304" s="163" t="s">
        <v>771</v>
      </c>
      <c r="L304" s="166">
        <v>2024003250</v>
      </c>
      <c r="M304" s="167">
        <v>1226946.05</v>
      </c>
      <c r="N304" s="29"/>
    </row>
    <row r="305" spans="2:15" x14ac:dyDescent="0.25">
      <c r="B305" s="158" t="s">
        <v>73</v>
      </c>
      <c r="C305" s="158"/>
      <c r="D305" s="159">
        <v>45638</v>
      </c>
      <c r="E305" s="158" t="s">
        <v>768</v>
      </c>
      <c r="F305" s="160"/>
      <c r="G305" s="160">
        <v>2024700110</v>
      </c>
      <c r="H305" s="158" t="s">
        <v>1619</v>
      </c>
      <c r="I305" s="158">
        <v>59793458</v>
      </c>
      <c r="J305" s="158" t="s">
        <v>2557</v>
      </c>
      <c r="K305" s="158" t="s">
        <v>771</v>
      </c>
      <c r="L305" s="161">
        <v>2024003257</v>
      </c>
      <c r="M305" s="162">
        <v>4784644.33</v>
      </c>
      <c r="N305" s="29"/>
    </row>
    <row r="306" spans="2:15" x14ac:dyDescent="0.25">
      <c r="B306" s="163" t="s">
        <v>73</v>
      </c>
      <c r="C306" s="163"/>
      <c r="D306" s="164">
        <v>45638</v>
      </c>
      <c r="E306" s="163" t="s">
        <v>768</v>
      </c>
      <c r="F306" s="165"/>
      <c r="G306" s="165">
        <v>2024700111</v>
      </c>
      <c r="H306" s="163" t="s">
        <v>1851</v>
      </c>
      <c r="I306" s="163">
        <v>87070246</v>
      </c>
      <c r="J306" s="163" t="s">
        <v>2557</v>
      </c>
      <c r="K306" s="163" t="s">
        <v>771</v>
      </c>
      <c r="L306" s="166">
        <v>2024003259</v>
      </c>
      <c r="M306" s="167">
        <v>1414659.06</v>
      </c>
      <c r="N306" s="29"/>
    </row>
    <row r="307" spans="2:15" x14ac:dyDescent="0.25">
      <c r="B307" s="158" t="s">
        <v>73</v>
      </c>
      <c r="C307" s="158"/>
      <c r="D307" s="159">
        <v>45638</v>
      </c>
      <c r="E307" s="158" t="s">
        <v>768</v>
      </c>
      <c r="F307" s="160"/>
      <c r="G307" s="160">
        <v>2024700112</v>
      </c>
      <c r="H307" s="158" t="s">
        <v>2293</v>
      </c>
      <c r="I307" s="158">
        <v>36751710</v>
      </c>
      <c r="J307" s="158" t="s">
        <v>2557</v>
      </c>
      <c r="K307" s="158" t="s">
        <v>771</v>
      </c>
      <c r="L307" s="161">
        <v>2024003266</v>
      </c>
      <c r="M307" s="162">
        <v>1414659.06</v>
      </c>
      <c r="N307" s="29"/>
    </row>
    <row r="308" spans="2:15" x14ac:dyDescent="0.25">
      <c r="B308" s="163" t="s">
        <v>73</v>
      </c>
      <c r="C308" s="163"/>
      <c r="D308" s="164">
        <v>45638</v>
      </c>
      <c r="E308" s="163" t="s">
        <v>768</v>
      </c>
      <c r="F308" s="165"/>
      <c r="G308" s="165">
        <v>2024700114</v>
      </c>
      <c r="H308" s="163" t="s">
        <v>2289</v>
      </c>
      <c r="I308" s="163">
        <v>27180896</v>
      </c>
      <c r="J308" s="163" t="s">
        <v>2557</v>
      </c>
      <c r="K308" s="163" t="s">
        <v>771</v>
      </c>
      <c r="L308" s="166">
        <v>2024003255</v>
      </c>
      <c r="M308" s="167">
        <v>1414659.06</v>
      </c>
      <c r="N308" s="29"/>
    </row>
    <row r="309" spans="2:15" x14ac:dyDescent="0.25">
      <c r="B309" s="158" t="s">
        <v>73</v>
      </c>
      <c r="C309" s="158"/>
      <c r="D309" s="159">
        <v>45638</v>
      </c>
      <c r="E309" s="158" t="s">
        <v>768</v>
      </c>
      <c r="F309" s="160"/>
      <c r="G309" s="160">
        <v>2024700115</v>
      </c>
      <c r="H309" s="158" t="s">
        <v>2291</v>
      </c>
      <c r="I309" s="158">
        <v>1084847080</v>
      </c>
      <c r="J309" s="158" t="s">
        <v>2557</v>
      </c>
      <c r="K309" s="158" t="s">
        <v>771</v>
      </c>
      <c r="L309" s="161">
        <v>2024003265</v>
      </c>
      <c r="M309" s="162">
        <v>2881574.35</v>
      </c>
      <c r="N309" s="29"/>
    </row>
    <row r="310" spans="2:15" x14ac:dyDescent="0.25">
      <c r="B310" s="163" t="s">
        <v>73</v>
      </c>
      <c r="C310" s="163"/>
      <c r="D310" s="164">
        <v>45638</v>
      </c>
      <c r="E310" s="163" t="s">
        <v>768</v>
      </c>
      <c r="F310" s="165"/>
      <c r="G310" s="165">
        <v>2024700116</v>
      </c>
      <c r="H310" s="163" t="s">
        <v>1882</v>
      </c>
      <c r="I310" s="163">
        <v>27282101</v>
      </c>
      <c r="J310" s="163" t="s">
        <v>2557</v>
      </c>
      <c r="K310" s="163" t="s">
        <v>771</v>
      </c>
      <c r="L310" s="166">
        <v>2024003289</v>
      </c>
      <c r="M310" s="167">
        <v>1340903.2</v>
      </c>
      <c r="N310" s="29"/>
    </row>
    <row r="311" spans="2:15" x14ac:dyDescent="0.25">
      <c r="B311" s="158" t="s">
        <v>73</v>
      </c>
      <c r="C311" s="158"/>
      <c r="D311" s="159">
        <v>45638</v>
      </c>
      <c r="E311" s="158" t="s">
        <v>768</v>
      </c>
      <c r="F311" s="160"/>
      <c r="G311" s="160">
        <v>2024700118</v>
      </c>
      <c r="H311" s="158" t="s">
        <v>2295</v>
      </c>
      <c r="I311" s="158">
        <v>1085259295</v>
      </c>
      <c r="J311" s="158" t="s">
        <v>2557</v>
      </c>
      <c r="K311" s="158" t="s">
        <v>771</v>
      </c>
      <c r="L311" s="161">
        <v>2024003261</v>
      </c>
      <c r="M311" s="162">
        <v>1727833.33</v>
      </c>
      <c r="N311" s="29"/>
    </row>
    <row r="312" spans="2:15" x14ac:dyDescent="0.25">
      <c r="B312" s="163" t="s">
        <v>73</v>
      </c>
      <c r="C312" s="163"/>
      <c r="D312" s="164">
        <v>45638</v>
      </c>
      <c r="E312" s="163" t="s">
        <v>768</v>
      </c>
      <c r="F312" s="165"/>
      <c r="G312" s="165">
        <v>2024700119</v>
      </c>
      <c r="H312" s="163" t="s">
        <v>952</v>
      </c>
      <c r="I312" s="163">
        <v>1085325713</v>
      </c>
      <c r="J312" s="163" t="s">
        <v>2557</v>
      </c>
      <c r="K312" s="163" t="s">
        <v>771</v>
      </c>
      <c r="L312" s="166">
        <v>2024003253</v>
      </c>
      <c r="M312" s="167">
        <v>1388400.33</v>
      </c>
      <c r="N312" s="29"/>
    </row>
    <row r="313" spans="2:15" x14ac:dyDescent="0.25">
      <c r="B313" s="158" t="s">
        <v>73</v>
      </c>
      <c r="C313" s="158"/>
      <c r="D313" s="159">
        <v>45638</v>
      </c>
      <c r="E313" s="158" t="s">
        <v>768</v>
      </c>
      <c r="F313" s="160"/>
      <c r="G313" s="160">
        <v>2024700121</v>
      </c>
      <c r="H313" s="158" t="s">
        <v>1738</v>
      </c>
      <c r="I313" s="158">
        <v>1010100564</v>
      </c>
      <c r="J313" s="158" t="s">
        <v>2557</v>
      </c>
      <c r="K313" s="158" t="s">
        <v>771</v>
      </c>
      <c r="L313" s="161">
        <v>2024003260</v>
      </c>
      <c r="M313" s="162">
        <v>1294018.54</v>
      </c>
      <c r="N313" s="29"/>
    </row>
    <row r="314" spans="2:15" x14ac:dyDescent="0.25">
      <c r="B314" s="163" t="s">
        <v>73</v>
      </c>
      <c r="C314" s="163"/>
      <c r="D314" s="164">
        <v>45638</v>
      </c>
      <c r="E314" s="163" t="s">
        <v>768</v>
      </c>
      <c r="F314" s="165"/>
      <c r="G314" s="165">
        <v>2024700122</v>
      </c>
      <c r="H314" s="163" t="s">
        <v>1631</v>
      </c>
      <c r="I314" s="163">
        <v>1085250622</v>
      </c>
      <c r="J314" s="163" t="s">
        <v>2557</v>
      </c>
      <c r="K314" s="163" t="s">
        <v>771</v>
      </c>
      <c r="L314" s="166">
        <v>2024003267</v>
      </c>
      <c r="M314" s="167">
        <v>2881574.35</v>
      </c>
      <c r="N314" s="29"/>
      <c r="O314" s="344">
        <v>44928819.299999997</v>
      </c>
    </row>
    <row r="315" spans="2:15" x14ac:dyDescent="0.25">
      <c r="B315" s="158" t="s">
        <v>73</v>
      </c>
      <c r="C315" s="158"/>
      <c r="D315" s="159">
        <v>45638</v>
      </c>
      <c r="E315" s="158" t="s">
        <v>768</v>
      </c>
      <c r="F315" s="160"/>
      <c r="G315" s="160">
        <v>2024700123</v>
      </c>
      <c r="H315" s="158" t="s">
        <v>2161</v>
      </c>
      <c r="I315" s="158">
        <v>36753303</v>
      </c>
      <c r="J315" s="158" t="s">
        <v>2557</v>
      </c>
      <c r="K315" s="158" t="s">
        <v>771</v>
      </c>
      <c r="L315" s="161">
        <v>2024003262</v>
      </c>
      <c r="M315" s="162">
        <v>7860671.8300000001</v>
      </c>
      <c r="N315" s="29"/>
    </row>
    <row r="316" spans="2:15" x14ac:dyDescent="0.25">
      <c r="B316" s="163" t="s">
        <v>73</v>
      </c>
      <c r="C316" s="163"/>
      <c r="D316" s="164">
        <v>45638</v>
      </c>
      <c r="E316" s="163" t="s">
        <v>768</v>
      </c>
      <c r="F316" s="165"/>
      <c r="G316" s="165">
        <v>2024700125</v>
      </c>
      <c r="H316" s="163" t="s">
        <v>1122</v>
      </c>
      <c r="I316" s="163">
        <v>59313253</v>
      </c>
      <c r="J316" s="163" t="s">
        <v>2557</v>
      </c>
      <c r="K316" s="163" t="s">
        <v>771</v>
      </c>
      <c r="L316" s="166">
        <v>2024003251</v>
      </c>
      <c r="M316" s="167">
        <v>1226946.05</v>
      </c>
      <c r="N316" s="29"/>
    </row>
    <row r="317" spans="2:15" x14ac:dyDescent="0.25">
      <c r="B317" s="158" t="s">
        <v>73</v>
      </c>
      <c r="C317" s="158"/>
      <c r="D317" s="159">
        <v>45638</v>
      </c>
      <c r="E317" s="158" t="s">
        <v>768</v>
      </c>
      <c r="F317" s="160"/>
      <c r="G317" s="160">
        <v>2024700128</v>
      </c>
      <c r="H317" s="158" t="s">
        <v>1887</v>
      </c>
      <c r="I317" s="158">
        <v>1085272067</v>
      </c>
      <c r="J317" s="158" t="s">
        <v>2557</v>
      </c>
      <c r="K317" s="158" t="s">
        <v>771</v>
      </c>
      <c r="L317" s="161">
        <v>2024003256</v>
      </c>
      <c r="M317" s="162">
        <v>1646614.48</v>
      </c>
      <c r="N317" s="29"/>
    </row>
    <row r="318" spans="2:15" x14ac:dyDescent="0.25">
      <c r="B318" s="163" t="s">
        <v>73</v>
      </c>
      <c r="C318" s="163"/>
      <c r="D318" s="164">
        <v>45638</v>
      </c>
      <c r="E318" s="163" t="s">
        <v>768</v>
      </c>
      <c r="F318" s="165"/>
      <c r="G318" s="165">
        <v>2024700130</v>
      </c>
      <c r="H318" s="163" t="s">
        <v>1114</v>
      </c>
      <c r="I318" s="163">
        <v>52960943</v>
      </c>
      <c r="J318" s="163" t="s">
        <v>2557</v>
      </c>
      <c r="K318" s="163" t="s">
        <v>771</v>
      </c>
      <c r="L318" s="166">
        <v>2024003252</v>
      </c>
      <c r="M318" s="167">
        <v>1226945.6100000001</v>
      </c>
      <c r="N318" s="29"/>
    </row>
    <row r="319" spans="2:15" x14ac:dyDescent="0.25">
      <c r="B319" s="158" t="s">
        <v>73</v>
      </c>
      <c r="C319" s="158"/>
      <c r="D319" s="159">
        <v>45638</v>
      </c>
      <c r="E319" s="158" t="s">
        <v>768</v>
      </c>
      <c r="F319" s="160"/>
      <c r="G319" s="160">
        <v>2024700133</v>
      </c>
      <c r="H319" s="158" t="s">
        <v>2046</v>
      </c>
      <c r="I319" s="158">
        <v>37088164</v>
      </c>
      <c r="J319" s="158" t="s">
        <v>2557</v>
      </c>
      <c r="K319" s="158" t="s">
        <v>771</v>
      </c>
      <c r="L319" s="161">
        <v>2024003264</v>
      </c>
      <c r="M319" s="162">
        <v>2643566.7799999998</v>
      </c>
      <c r="N319" s="29"/>
    </row>
    <row r="320" spans="2:15" x14ac:dyDescent="0.25">
      <c r="B320" s="163" t="s">
        <v>73</v>
      </c>
      <c r="C320" s="163"/>
      <c r="D320" s="164">
        <v>45638</v>
      </c>
      <c r="E320" s="163" t="s">
        <v>768</v>
      </c>
      <c r="F320" s="165"/>
      <c r="G320" s="165">
        <v>2024700141</v>
      </c>
      <c r="H320" s="163" t="s">
        <v>2558</v>
      </c>
      <c r="I320" s="163">
        <v>1004135574</v>
      </c>
      <c r="J320" s="163" t="s">
        <v>2557</v>
      </c>
      <c r="K320" s="163" t="s">
        <v>771</v>
      </c>
      <c r="L320" s="166">
        <v>2024003268</v>
      </c>
      <c r="M320" s="167">
        <v>1226945.6100000001</v>
      </c>
      <c r="N320" s="29"/>
    </row>
    <row r="321" spans="2:14" x14ac:dyDescent="0.25">
      <c r="B321" s="158" t="s">
        <v>73</v>
      </c>
      <c r="C321" s="158"/>
      <c r="D321" s="159">
        <v>45638</v>
      </c>
      <c r="E321" s="158" t="s">
        <v>768</v>
      </c>
      <c r="F321" s="160"/>
      <c r="G321" s="160">
        <v>2024700145</v>
      </c>
      <c r="H321" s="158" t="s">
        <v>1138</v>
      </c>
      <c r="I321" s="158">
        <v>30723791</v>
      </c>
      <c r="J321" s="158" t="s">
        <v>2557</v>
      </c>
      <c r="K321" s="158" t="s">
        <v>771</v>
      </c>
      <c r="L321" s="161">
        <v>2024003263</v>
      </c>
      <c r="M321" s="162">
        <v>4076290.33</v>
      </c>
      <c r="N321" s="29"/>
    </row>
    <row r="322" spans="2:14" x14ac:dyDescent="0.25">
      <c r="B322" s="163" t="s">
        <v>73</v>
      </c>
      <c r="C322" s="163"/>
      <c r="D322" s="164">
        <v>45638</v>
      </c>
      <c r="E322" s="163" t="s">
        <v>768</v>
      </c>
      <c r="F322" s="165"/>
      <c r="G322" s="165">
        <v>2024700147</v>
      </c>
      <c r="H322" s="163" t="s">
        <v>2024</v>
      </c>
      <c r="I322" s="163">
        <v>1193481077</v>
      </c>
      <c r="J322" s="163" t="s">
        <v>2557</v>
      </c>
      <c r="K322" s="163" t="s">
        <v>771</v>
      </c>
      <c r="L322" s="166">
        <v>2024003258</v>
      </c>
      <c r="M322" s="167">
        <v>1366422.95</v>
      </c>
      <c r="N322" s="29"/>
    </row>
    <row r="323" spans="2:14" x14ac:dyDescent="0.25">
      <c r="B323" s="515" t="s">
        <v>1154</v>
      </c>
      <c r="C323" s="515"/>
      <c r="D323" s="515"/>
      <c r="E323" s="515"/>
      <c r="F323" s="515"/>
      <c r="G323" s="515"/>
      <c r="H323" s="515"/>
      <c r="I323" s="515"/>
      <c r="J323" s="515"/>
      <c r="K323" s="515"/>
      <c r="L323" s="515"/>
      <c r="M323" s="678">
        <f>SUM(M303:M322)</f>
        <v>44928819.299999997</v>
      </c>
      <c r="N323" s="29"/>
    </row>
    <row r="324" spans="2:14" x14ac:dyDescent="0.25">
      <c r="B324" s="515"/>
      <c r="C324" s="515"/>
      <c r="D324" s="515"/>
      <c r="E324" s="515"/>
      <c r="F324" s="515"/>
      <c r="G324" s="515"/>
      <c r="H324" s="515"/>
      <c r="I324" s="515"/>
      <c r="J324" s="515"/>
      <c r="K324" s="515"/>
      <c r="L324" s="515"/>
      <c r="M324" s="678"/>
      <c r="N324" s="29"/>
    </row>
    <row r="325" spans="2:14" x14ac:dyDescent="0.25">
      <c r="B325" s="25"/>
      <c r="C325" s="25"/>
      <c r="D325" s="26"/>
      <c r="E325" s="25"/>
      <c r="F325" s="362"/>
      <c r="G325" s="351"/>
      <c r="H325" s="25"/>
      <c r="I325" s="25"/>
      <c r="J325" s="25"/>
      <c r="K325" s="25"/>
      <c r="M325" s="348"/>
      <c r="N325" s="29"/>
    </row>
    <row r="326" spans="2:14" x14ac:dyDescent="0.25">
      <c r="B326" s="614" t="s">
        <v>2569</v>
      </c>
      <c r="C326" s="549"/>
      <c r="D326" s="549"/>
      <c r="E326" s="549"/>
      <c r="F326" s="549"/>
      <c r="G326" s="549"/>
      <c r="H326" s="549"/>
      <c r="I326" s="549"/>
      <c r="J326" s="549"/>
      <c r="K326" s="549"/>
      <c r="L326" s="549"/>
      <c r="M326" s="615"/>
      <c r="N326" s="29"/>
    </row>
    <row r="327" spans="2:14" x14ac:dyDescent="0.25">
      <c r="B327" s="174" t="s">
        <v>758</v>
      </c>
      <c r="C327" s="174" t="s">
        <v>759</v>
      </c>
      <c r="D327" s="349" t="s">
        <v>760</v>
      </c>
      <c r="E327" s="349" t="s">
        <v>761</v>
      </c>
      <c r="F327" s="360"/>
      <c r="G327" s="366" t="s">
        <v>762</v>
      </c>
      <c r="H327" s="349" t="s">
        <v>763</v>
      </c>
      <c r="I327" s="349" t="s">
        <v>764</v>
      </c>
      <c r="J327" s="349" t="s">
        <v>46</v>
      </c>
      <c r="K327" s="349" t="s">
        <v>765</v>
      </c>
      <c r="L327" s="349" t="s">
        <v>762</v>
      </c>
      <c r="M327" s="174" t="s">
        <v>766</v>
      </c>
      <c r="N327" s="29"/>
    </row>
    <row r="328" spans="2:14" x14ac:dyDescent="0.25">
      <c r="B328" s="158" t="s">
        <v>2560</v>
      </c>
      <c r="C328" s="158"/>
      <c r="D328" s="159">
        <v>45638</v>
      </c>
      <c r="E328" s="158" t="s">
        <v>768</v>
      </c>
      <c r="F328" s="160"/>
      <c r="G328" s="160">
        <v>2024700108</v>
      </c>
      <c r="H328" s="158" t="s">
        <v>1105</v>
      </c>
      <c r="I328" s="158">
        <v>1085294152</v>
      </c>
      <c r="J328" s="158" t="s">
        <v>2557</v>
      </c>
      <c r="K328" s="158" t="s">
        <v>771</v>
      </c>
      <c r="L328" s="161">
        <v>2024003271</v>
      </c>
      <c r="M328" s="162">
        <v>1101270.94</v>
      </c>
      <c r="N328" s="29"/>
    </row>
    <row r="329" spans="2:14" x14ac:dyDescent="0.25">
      <c r="B329" s="163" t="s">
        <v>2560</v>
      </c>
      <c r="C329" s="163"/>
      <c r="D329" s="164">
        <v>45638</v>
      </c>
      <c r="E329" s="163" t="s">
        <v>768</v>
      </c>
      <c r="F329" s="165"/>
      <c r="G329" s="165">
        <v>2024700113</v>
      </c>
      <c r="H329" s="163" t="s">
        <v>1129</v>
      </c>
      <c r="I329" s="163">
        <v>1085298437</v>
      </c>
      <c r="J329" s="163" t="s">
        <v>2557</v>
      </c>
      <c r="K329" s="163" t="s">
        <v>771</v>
      </c>
      <c r="L329" s="166">
        <v>2024003273</v>
      </c>
      <c r="M329" s="167">
        <v>923987.52</v>
      </c>
      <c r="N329" s="29"/>
    </row>
    <row r="330" spans="2:14" x14ac:dyDescent="0.25">
      <c r="B330" s="158" t="s">
        <v>2560</v>
      </c>
      <c r="C330" s="158"/>
      <c r="D330" s="159">
        <v>45638</v>
      </c>
      <c r="E330" s="158" t="s">
        <v>768</v>
      </c>
      <c r="F330" s="160"/>
      <c r="G330" s="160">
        <v>2024700117</v>
      </c>
      <c r="H330" s="158" t="s">
        <v>1602</v>
      </c>
      <c r="I330" s="158">
        <v>59832519</v>
      </c>
      <c r="J330" s="158" t="s">
        <v>2557</v>
      </c>
      <c r="K330" s="158" t="s">
        <v>771</v>
      </c>
      <c r="L330" s="161">
        <v>2024003274</v>
      </c>
      <c r="M330" s="162">
        <v>862984.79</v>
      </c>
      <c r="N330" s="29"/>
    </row>
    <row r="331" spans="2:14" x14ac:dyDescent="0.25">
      <c r="B331" s="163" t="s">
        <v>2560</v>
      </c>
      <c r="C331" s="163"/>
      <c r="D331" s="164">
        <v>45638</v>
      </c>
      <c r="E331" s="163" t="s">
        <v>768</v>
      </c>
      <c r="F331" s="165"/>
      <c r="G331" s="165">
        <v>2024700120</v>
      </c>
      <c r="H331" s="163" t="s">
        <v>1610</v>
      </c>
      <c r="I331" s="163">
        <v>1004214918</v>
      </c>
      <c r="J331" s="163" t="s">
        <v>2557</v>
      </c>
      <c r="K331" s="163" t="s">
        <v>771</v>
      </c>
      <c r="L331" s="166">
        <v>2024003279</v>
      </c>
      <c r="M331" s="167">
        <v>1481689.25</v>
      </c>
      <c r="N331" s="29"/>
    </row>
    <row r="332" spans="2:14" x14ac:dyDescent="0.25">
      <c r="B332" s="158" t="s">
        <v>2560</v>
      </c>
      <c r="C332" s="158"/>
      <c r="D332" s="159">
        <v>45638</v>
      </c>
      <c r="E332" s="158" t="s">
        <v>768</v>
      </c>
      <c r="F332" s="160"/>
      <c r="G332" s="160">
        <v>2024700124</v>
      </c>
      <c r="H332" s="158" t="s">
        <v>1121</v>
      </c>
      <c r="I332" s="158">
        <v>30741765</v>
      </c>
      <c r="J332" s="158" t="s">
        <v>2557</v>
      </c>
      <c r="K332" s="158" t="s">
        <v>771</v>
      </c>
      <c r="L332" s="161">
        <v>2024003284</v>
      </c>
      <c r="M332" s="162">
        <v>893097.14</v>
      </c>
      <c r="N332" s="29"/>
    </row>
    <row r="333" spans="2:14" x14ac:dyDescent="0.25">
      <c r="B333" s="163" t="s">
        <v>2560</v>
      </c>
      <c r="C333" s="163"/>
      <c r="D333" s="164">
        <v>45638</v>
      </c>
      <c r="E333" s="163" t="s">
        <v>768</v>
      </c>
      <c r="F333" s="165"/>
      <c r="G333" s="165">
        <v>2024700126</v>
      </c>
      <c r="H333" s="163" t="s">
        <v>1123</v>
      </c>
      <c r="I333" s="163">
        <v>37084173</v>
      </c>
      <c r="J333" s="163" t="s">
        <v>2557</v>
      </c>
      <c r="K333" s="163" t="s">
        <v>771</v>
      </c>
      <c r="L333" s="166">
        <v>2024003286</v>
      </c>
      <c r="M333" s="167">
        <v>890435.63</v>
      </c>
      <c r="N333" s="29"/>
    </row>
    <row r="334" spans="2:14" x14ac:dyDescent="0.25">
      <c r="B334" s="158" t="s">
        <v>2560</v>
      </c>
      <c r="C334" s="158"/>
      <c r="D334" s="159">
        <v>45638</v>
      </c>
      <c r="E334" s="158" t="s">
        <v>768</v>
      </c>
      <c r="F334" s="160"/>
      <c r="G334" s="160">
        <v>2024700127</v>
      </c>
      <c r="H334" s="158" t="s">
        <v>1607</v>
      </c>
      <c r="I334" s="158">
        <v>1085302652</v>
      </c>
      <c r="J334" s="158" t="s">
        <v>2557</v>
      </c>
      <c r="K334" s="158" t="s">
        <v>771</v>
      </c>
      <c r="L334" s="161">
        <v>2024003282</v>
      </c>
      <c r="M334" s="162">
        <v>2337745.1800000002</v>
      </c>
      <c r="N334" s="29"/>
    </row>
    <row r="335" spans="2:14" x14ac:dyDescent="0.25">
      <c r="B335" s="163" t="s">
        <v>2560</v>
      </c>
      <c r="C335" s="163"/>
      <c r="D335" s="164">
        <v>45638</v>
      </c>
      <c r="E335" s="163" t="s">
        <v>768</v>
      </c>
      <c r="F335" s="165"/>
      <c r="G335" s="165">
        <v>2024700129</v>
      </c>
      <c r="H335" s="163" t="s">
        <v>2311</v>
      </c>
      <c r="I335" s="163">
        <v>1085282185</v>
      </c>
      <c r="J335" s="163" t="s">
        <v>2557</v>
      </c>
      <c r="K335" s="163" t="s">
        <v>771</v>
      </c>
      <c r="L335" s="166">
        <v>2024003287</v>
      </c>
      <c r="M335" s="167">
        <v>910877.03</v>
      </c>
      <c r="N335" s="29"/>
    </row>
    <row r="336" spans="2:14" x14ac:dyDescent="0.25">
      <c r="B336" s="158" t="s">
        <v>2560</v>
      </c>
      <c r="C336" s="158"/>
      <c r="D336" s="159">
        <v>45638</v>
      </c>
      <c r="E336" s="158" t="s">
        <v>768</v>
      </c>
      <c r="F336" s="160"/>
      <c r="G336" s="160">
        <v>2024700131</v>
      </c>
      <c r="H336" s="158" t="s">
        <v>1899</v>
      </c>
      <c r="I336" s="158">
        <v>25280587</v>
      </c>
      <c r="J336" s="158" t="s">
        <v>2557</v>
      </c>
      <c r="K336" s="158" t="s">
        <v>771</v>
      </c>
      <c r="L336" s="161">
        <v>2024003278</v>
      </c>
      <c r="M336" s="162">
        <v>1226944.6100000001</v>
      </c>
      <c r="N336" s="29"/>
    </row>
    <row r="337" spans="2:15" x14ac:dyDescent="0.25">
      <c r="B337" s="163" t="s">
        <v>2560</v>
      </c>
      <c r="C337" s="163"/>
      <c r="D337" s="164">
        <v>45638</v>
      </c>
      <c r="E337" s="163" t="s">
        <v>768</v>
      </c>
      <c r="F337" s="165"/>
      <c r="G337" s="165">
        <v>2024700132</v>
      </c>
      <c r="H337" s="163" t="s">
        <v>2541</v>
      </c>
      <c r="I337" s="163">
        <v>1233191044</v>
      </c>
      <c r="J337" s="163" t="s">
        <v>2557</v>
      </c>
      <c r="K337" s="163" t="s">
        <v>771</v>
      </c>
      <c r="L337" s="166">
        <v>2024003280</v>
      </c>
      <c r="M337" s="167">
        <v>1386037.5</v>
      </c>
      <c r="N337" s="29"/>
    </row>
    <row r="338" spans="2:15" x14ac:dyDescent="0.25">
      <c r="B338" s="158" t="s">
        <v>2560</v>
      </c>
      <c r="C338" s="158"/>
      <c r="D338" s="159">
        <v>45638</v>
      </c>
      <c r="E338" s="158" t="s">
        <v>768</v>
      </c>
      <c r="F338" s="160"/>
      <c r="G338" s="160">
        <v>2024700134</v>
      </c>
      <c r="H338" s="158" t="s">
        <v>2317</v>
      </c>
      <c r="I338" s="158">
        <v>1085307853</v>
      </c>
      <c r="J338" s="158" t="s">
        <v>2557</v>
      </c>
      <c r="K338" s="158" t="s">
        <v>771</v>
      </c>
      <c r="L338" s="161">
        <v>2024003288</v>
      </c>
      <c r="M338" s="162">
        <v>921683.69</v>
      </c>
      <c r="N338" s="29"/>
    </row>
    <row r="339" spans="2:15" x14ac:dyDescent="0.25">
      <c r="B339" s="163" t="s">
        <v>2560</v>
      </c>
      <c r="C339" s="163"/>
      <c r="D339" s="164">
        <v>45638</v>
      </c>
      <c r="E339" s="163" t="s">
        <v>768</v>
      </c>
      <c r="F339" s="165"/>
      <c r="G339" s="165">
        <v>2024700135</v>
      </c>
      <c r="H339" s="163" t="s">
        <v>1109</v>
      </c>
      <c r="I339" s="163">
        <v>98395640</v>
      </c>
      <c r="J339" s="163" t="s">
        <v>2557</v>
      </c>
      <c r="K339" s="163" t="s">
        <v>771</v>
      </c>
      <c r="L339" s="166">
        <v>2024003285</v>
      </c>
      <c r="M339" s="167">
        <v>971429.23</v>
      </c>
      <c r="N339" s="29"/>
    </row>
    <row r="340" spans="2:15" x14ac:dyDescent="0.25">
      <c r="B340" s="158" t="s">
        <v>2560</v>
      </c>
      <c r="C340" s="158"/>
      <c r="D340" s="159">
        <v>45638</v>
      </c>
      <c r="E340" s="158" t="s">
        <v>768</v>
      </c>
      <c r="F340" s="160"/>
      <c r="G340" s="160">
        <v>2024700136</v>
      </c>
      <c r="H340" s="158" t="s">
        <v>1598</v>
      </c>
      <c r="I340" s="158">
        <v>1085306253</v>
      </c>
      <c r="J340" s="158" t="s">
        <v>2557</v>
      </c>
      <c r="K340" s="158" t="s">
        <v>771</v>
      </c>
      <c r="L340" s="161">
        <v>2024003272</v>
      </c>
      <c r="M340" s="162">
        <v>878721.95</v>
      </c>
      <c r="N340" s="29"/>
      <c r="O340" s="344">
        <v>25936234.379999999</v>
      </c>
    </row>
    <row r="341" spans="2:15" x14ac:dyDescent="0.25">
      <c r="B341" s="163" t="s">
        <v>2560</v>
      </c>
      <c r="C341" s="163"/>
      <c r="D341" s="164">
        <v>45638</v>
      </c>
      <c r="E341" s="163" t="s">
        <v>768</v>
      </c>
      <c r="F341" s="165"/>
      <c r="G341" s="165">
        <v>2024700137</v>
      </c>
      <c r="H341" s="163" t="s">
        <v>2302</v>
      </c>
      <c r="I341" s="163">
        <v>1085341546</v>
      </c>
      <c r="J341" s="163" t="s">
        <v>2557</v>
      </c>
      <c r="K341" s="163" t="s">
        <v>771</v>
      </c>
      <c r="L341" s="166">
        <v>2024003283</v>
      </c>
      <c r="M341" s="167">
        <v>885128.29</v>
      </c>
      <c r="N341" s="29"/>
    </row>
    <row r="342" spans="2:15" x14ac:dyDescent="0.25">
      <c r="B342" s="158" t="s">
        <v>2560</v>
      </c>
      <c r="C342" s="158"/>
      <c r="D342" s="159">
        <v>45638</v>
      </c>
      <c r="E342" s="158" t="s">
        <v>768</v>
      </c>
      <c r="F342" s="160"/>
      <c r="G342" s="160">
        <v>2024700138</v>
      </c>
      <c r="H342" s="158" t="s">
        <v>1108</v>
      </c>
      <c r="I342" s="158">
        <v>59832769</v>
      </c>
      <c r="J342" s="158" t="s">
        <v>2557</v>
      </c>
      <c r="K342" s="158" t="s">
        <v>771</v>
      </c>
      <c r="L342" s="161">
        <v>2024003275</v>
      </c>
      <c r="M342" s="162">
        <v>884324.44</v>
      </c>
      <c r="N342" s="29"/>
    </row>
    <row r="343" spans="2:15" x14ac:dyDescent="0.25">
      <c r="B343" s="163" t="s">
        <v>2560</v>
      </c>
      <c r="C343" s="163"/>
      <c r="D343" s="164">
        <v>45638</v>
      </c>
      <c r="E343" s="163" t="s">
        <v>768</v>
      </c>
      <c r="F343" s="165"/>
      <c r="G343" s="165">
        <v>2024700139</v>
      </c>
      <c r="H343" s="163" t="s">
        <v>2309</v>
      </c>
      <c r="I343" s="163">
        <v>1085244325</v>
      </c>
      <c r="J343" s="163" t="s">
        <v>2557</v>
      </c>
      <c r="K343" s="163" t="s">
        <v>771</v>
      </c>
      <c r="L343" s="166">
        <v>2024003270</v>
      </c>
      <c r="M343" s="167">
        <v>931365.82</v>
      </c>
      <c r="N343" s="29"/>
    </row>
    <row r="344" spans="2:15" x14ac:dyDescent="0.25">
      <c r="B344" s="158" t="s">
        <v>2560</v>
      </c>
      <c r="C344" s="158"/>
      <c r="D344" s="159">
        <v>45638</v>
      </c>
      <c r="E344" s="158" t="s">
        <v>768</v>
      </c>
      <c r="F344" s="160"/>
      <c r="G344" s="160">
        <v>2024700140</v>
      </c>
      <c r="H344" s="158" t="s">
        <v>2313</v>
      </c>
      <c r="I344" s="158">
        <v>1085265117</v>
      </c>
      <c r="J344" s="158" t="s">
        <v>2557</v>
      </c>
      <c r="K344" s="158" t="s">
        <v>771</v>
      </c>
      <c r="L344" s="161">
        <v>2024003276</v>
      </c>
      <c r="M344" s="162">
        <v>928426.58</v>
      </c>
      <c r="N344" s="30"/>
    </row>
    <row r="345" spans="2:15" x14ac:dyDescent="0.25">
      <c r="B345" s="163" t="s">
        <v>2560</v>
      </c>
      <c r="C345" s="163"/>
      <c r="D345" s="164">
        <v>45638</v>
      </c>
      <c r="E345" s="163" t="s">
        <v>768</v>
      </c>
      <c r="F345" s="165"/>
      <c r="G345" s="165">
        <v>2024700142</v>
      </c>
      <c r="H345" s="163" t="s">
        <v>2319</v>
      </c>
      <c r="I345" s="163">
        <v>1085318203</v>
      </c>
      <c r="J345" s="163" t="s">
        <v>2557</v>
      </c>
      <c r="K345" s="163" t="s">
        <v>771</v>
      </c>
      <c r="L345" s="166">
        <v>2024003254</v>
      </c>
      <c r="M345" s="167">
        <v>1226945.6100000001</v>
      </c>
    </row>
    <row r="346" spans="2:15" x14ac:dyDescent="0.25">
      <c r="B346" s="158" t="s">
        <v>2560</v>
      </c>
      <c r="C346" s="158"/>
      <c r="D346" s="159">
        <v>45638</v>
      </c>
      <c r="E346" s="158" t="s">
        <v>768</v>
      </c>
      <c r="F346" s="160"/>
      <c r="G346" s="160">
        <v>2024700143</v>
      </c>
      <c r="H346" s="158" t="s">
        <v>2315</v>
      </c>
      <c r="I346" s="158">
        <v>1085263775</v>
      </c>
      <c r="J346" s="158" t="s">
        <v>2561</v>
      </c>
      <c r="K346" s="158" t="s">
        <v>771</v>
      </c>
      <c r="L346" s="161">
        <v>2024003269</v>
      </c>
      <c r="M346" s="162">
        <v>488662.1</v>
      </c>
      <c r="N346" s="50"/>
    </row>
    <row r="347" spans="2:15" x14ac:dyDescent="0.25">
      <c r="B347" s="163" t="s">
        <v>2560</v>
      </c>
      <c r="C347" s="163"/>
      <c r="D347" s="164">
        <v>45638</v>
      </c>
      <c r="E347" s="163" t="s">
        <v>768</v>
      </c>
      <c r="F347" s="165"/>
      <c r="G347" s="165">
        <v>2024700144</v>
      </c>
      <c r="H347" s="163" t="s">
        <v>1061</v>
      </c>
      <c r="I347" s="163">
        <v>12974137</v>
      </c>
      <c r="J347" s="163" t="s">
        <v>2557</v>
      </c>
      <c r="K347" s="163" t="s">
        <v>771</v>
      </c>
      <c r="L347" s="166">
        <v>2024003277</v>
      </c>
      <c r="M347" s="167">
        <v>3138772.08</v>
      </c>
      <c r="N347" s="50"/>
    </row>
    <row r="348" spans="2:15" x14ac:dyDescent="0.25">
      <c r="B348" s="158" t="s">
        <v>2560</v>
      </c>
      <c r="C348" s="158"/>
      <c r="D348" s="159">
        <v>45638</v>
      </c>
      <c r="E348" s="158" t="s">
        <v>768</v>
      </c>
      <c r="F348" s="160"/>
      <c r="G348" s="160">
        <v>2024700146</v>
      </c>
      <c r="H348" s="158" t="s">
        <v>1135</v>
      </c>
      <c r="I348" s="158">
        <v>59821868</v>
      </c>
      <c r="J348" s="158" t="s">
        <v>2557</v>
      </c>
      <c r="K348" s="158" t="s">
        <v>771</v>
      </c>
      <c r="L348" s="161">
        <v>2024003281</v>
      </c>
      <c r="M348" s="162">
        <v>2665705</v>
      </c>
      <c r="N348" s="50"/>
    </row>
    <row r="349" spans="2:15" x14ac:dyDescent="0.25">
      <c r="B349" s="515" t="s">
        <v>1154</v>
      </c>
      <c r="C349" s="515"/>
      <c r="D349" s="515"/>
      <c r="E349" s="515"/>
      <c r="F349" s="515"/>
      <c r="G349" s="515"/>
      <c r="H349" s="515"/>
      <c r="I349" s="515"/>
      <c r="J349" s="515"/>
      <c r="K349" s="515"/>
      <c r="L349" s="515"/>
      <c r="M349" s="678">
        <f>SUM(M328:M348)</f>
        <v>25936234.379999995</v>
      </c>
      <c r="N349" s="50"/>
    </row>
    <row r="350" spans="2:15" x14ac:dyDescent="0.25">
      <c r="B350" s="515"/>
      <c r="C350" s="515"/>
      <c r="D350" s="515"/>
      <c r="E350" s="515"/>
      <c r="F350" s="515"/>
      <c r="G350" s="515"/>
      <c r="H350" s="515"/>
      <c r="I350" s="515"/>
      <c r="J350" s="515"/>
      <c r="K350" s="515"/>
      <c r="L350" s="515"/>
      <c r="M350" s="678"/>
      <c r="N350" s="50"/>
    </row>
    <row r="351" spans="2:15" x14ac:dyDescent="0.25">
      <c r="B351" s="25"/>
      <c r="C351" s="25"/>
      <c r="D351" s="26"/>
      <c r="E351" s="25"/>
      <c r="F351" s="362"/>
      <c r="H351" s="351"/>
      <c r="I351" s="25"/>
      <c r="J351" s="25"/>
      <c r="K351" s="25"/>
      <c r="M351" s="348"/>
      <c r="N351" s="50"/>
    </row>
    <row r="352" spans="2:15" x14ac:dyDescent="0.25">
      <c r="B352" s="25"/>
      <c r="C352" s="25"/>
      <c r="D352" s="26"/>
      <c r="E352" s="25"/>
      <c r="F352" s="362"/>
      <c r="G352" s="351"/>
      <c r="H352" s="25"/>
      <c r="I352" s="25"/>
      <c r="J352" s="25"/>
      <c r="K352" s="25"/>
      <c r="M352" s="348"/>
      <c r="N352" s="50"/>
    </row>
    <row r="353" spans="2:14" x14ac:dyDescent="0.25">
      <c r="B353" s="25"/>
      <c r="C353" s="25"/>
      <c r="D353" s="26"/>
      <c r="E353" s="25"/>
      <c r="F353" s="362"/>
      <c r="G353" s="351"/>
      <c r="H353" s="25"/>
      <c r="I353" s="25"/>
      <c r="J353" s="25"/>
      <c r="K353" s="25"/>
      <c r="M353" s="348"/>
      <c r="N353" s="50"/>
    </row>
    <row r="354" spans="2:14" x14ac:dyDescent="0.25">
      <c r="B354" s="192"/>
      <c r="C354" s="192"/>
      <c r="D354" s="25"/>
      <c r="E354" s="25"/>
      <c r="F354" s="362"/>
      <c r="G354" s="351"/>
      <c r="H354" s="25"/>
      <c r="I354" s="25"/>
      <c r="J354" s="25"/>
      <c r="K354" s="25"/>
      <c r="N354" s="50"/>
    </row>
    <row r="355" spans="2:14" x14ac:dyDescent="0.25">
      <c r="C355" s="641" t="s">
        <v>2189</v>
      </c>
      <c r="D355" s="641"/>
      <c r="E355" s="641"/>
      <c r="F355" s="641"/>
      <c r="G355" s="641"/>
      <c r="H355" s="641"/>
      <c r="N355" s="50"/>
    </row>
    <row r="356" spans="2:14" ht="28.5" x14ac:dyDescent="0.25">
      <c r="C356" s="316" t="s">
        <v>2321</v>
      </c>
      <c r="D356" s="316" t="s">
        <v>2191</v>
      </c>
      <c r="E356" s="316" t="s">
        <v>2200</v>
      </c>
      <c r="F356" s="316" t="s">
        <v>2412</v>
      </c>
      <c r="G356" s="316" t="s">
        <v>2580</v>
      </c>
      <c r="H356" s="316" t="s">
        <v>2194</v>
      </c>
      <c r="I356" s="316" t="s">
        <v>2195</v>
      </c>
      <c r="M356"/>
      <c r="N356" s="50"/>
    </row>
    <row r="357" spans="2:14" x14ac:dyDescent="0.25">
      <c r="C357" s="172" t="s">
        <v>1769</v>
      </c>
      <c r="D357" s="317">
        <v>6005710</v>
      </c>
      <c r="E357" s="317">
        <v>8422660</v>
      </c>
      <c r="F357" s="317">
        <v>9607940</v>
      </c>
      <c r="G357" s="317">
        <f>+M24</f>
        <v>4377900</v>
      </c>
      <c r="H357" s="317">
        <f t="shared" ref="H357:H367" si="0">G357-F357</f>
        <v>-5230040</v>
      </c>
      <c r="I357" s="318">
        <f t="shared" ref="I357:I362" si="1">+(G357/F357)-1</f>
        <v>-0.54434561414829818</v>
      </c>
      <c r="M357"/>
      <c r="N357" s="50"/>
    </row>
    <row r="358" spans="2:14" x14ac:dyDescent="0.25">
      <c r="C358" s="172" t="s">
        <v>1155</v>
      </c>
      <c r="D358" s="317">
        <v>30036720</v>
      </c>
      <c r="E358" s="317">
        <v>30045460</v>
      </c>
      <c r="F358" s="317">
        <v>27527810</v>
      </c>
      <c r="G358" s="317">
        <f>+M8+M15</f>
        <v>26861780</v>
      </c>
      <c r="H358" s="317">
        <f t="shared" si="0"/>
        <v>-666030</v>
      </c>
      <c r="I358" s="318">
        <f t="shared" si="1"/>
        <v>-2.4194805180651868E-2</v>
      </c>
      <c r="M358"/>
      <c r="N358" s="50"/>
    </row>
    <row r="359" spans="2:14" x14ac:dyDescent="0.25">
      <c r="C359" s="172" t="s">
        <v>1481</v>
      </c>
      <c r="D359" s="317">
        <v>2362959.4900000002</v>
      </c>
      <c r="E359" s="317">
        <v>840336.3</v>
      </c>
      <c r="F359" s="317">
        <v>4989171.9400000004</v>
      </c>
      <c r="G359" s="317">
        <f>+M43+L50</f>
        <v>2594248.13</v>
      </c>
      <c r="H359" s="317">
        <f t="shared" si="0"/>
        <v>-2394923.8100000005</v>
      </c>
      <c r="I359" s="318">
        <f t="shared" si="1"/>
        <v>-0.48002430840256838</v>
      </c>
      <c r="M359"/>
    </row>
    <row r="360" spans="2:14" x14ac:dyDescent="0.25">
      <c r="C360" s="172" t="s">
        <v>2188</v>
      </c>
      <c r="D360" s="317">
        <v>1116972</v>
      </c>
      <c r="E360" s="317">
        <v>759244</v>
      </c>
      <c r="F360" s="344">
        <v>1248372</v>
      </c>
      <c r="G360" s="344">
        <f>+M76</f>
        <v>1248363</v>
      </c>
      <c r="H360" s="317">
        <f t="shared" si="0"/>
        <v>-9</v>
      </c>
      <c r="I360" s="318">
        <f t="shared" si="1"/>
        <v>-7.2093895089331284E-6</v>
      </c>
      <c r="M360"/>
    </row>
    <row r="361" spans="2:14" x14ac:dyDescent="0.25">
      <c r="C361" s="172" t="s">
        <v>1199</v>
      </c>
      <c r="D361" s="317">
        <v>21432997</v>
      </c>
      <c r="E361" s="317">
        <v>20438880</v>
      </c>
      <c r="F361" s="317">
        <v>25492995</v>
      </c>
      <c r="G361" s="317">
        <f>+M103+M88</f>
        <v>29762646</v>
      </c>
      <c r="H361" s="317">
        <f t="shared" si="0"/>
        <v>4269651</v>
      </c>
      <c r="I361" s="318">
        <f t="shared" si="1"/>
        <v>0.1674833027661129</v>
      </c>
      <c r="M361"/>
    </row>
    <row r="362" spans="2:14" x14ac:dyDescent="0.25">
      <c r="C362" s="172" t="s">
        <v>2073</v>
      </c>
      <c r="D362" s="317">
        <v>61965598</v>
      </c>
      <c r="E362" s="317">
        <v>40135700</v>
      </c>
      <c r="F362" s="317">
        <v>24444874</v>
      </c>
      <c r="G362" s="317">
        <f>+M128</f>
        <v>33939748</v>
      </c>
      <c r="H362" s="317">
        <f t="shared" si="0"/>
        <v>9494874</v>
      </c>
      <c r="I362" s="318">
        <f t="shared" si="1"/>
        <v>0.38841983804048241</v>
      </c>
      <c r="M362"/>
    </row>
    <row r="363" spans="2:14" x14ac:dyDescent="0.25">
      <c r="C363" s="172" t="s">
        <v>2163</v>
      </c>
      <c r="D363" s="317">
        <v>3045145</v>
      </c>
      <c r="E363" s="317">
        <v>0</v>
      </c>
      <c r="F363" s="317">
        <v>0</v>
      </c>
      <c r="G363" s="317">
        <v>0</v>
      </c>
      <c r="H363" s="317">
        <f t="shared" si="0"/>
        <v>0</v>
      </c>
      <c r="I363" s="318"/>
      <c r="M363"/>
    </row>
    <row r="364" spans="2:14" x14ac:dyDescent="0.25">
      <c r="C364" s="172" t="s">
        <v>2074</v>
      </c>
      <c r="D364" s="317">
        <v>1106570.3199999998</v>
      </c>
      <c r="E364" s="317">
        <v>4209657.8099999996</v>
      </c>
      <c r="F364" s="317">
        <v>3212465.2199999997</v>
      </c>
      <c r="G364" s="317">
        <f>+M143</f>
        <v>4906663.76</v>
      </c>
      <c r="H364" s="317">
        <f t="shared" si="0"/>
        <v>1694198.54</v>
      </c>
      <c r="I364" s="318">
        <f>+(G364/F364)-1</f>
        <v>0.52738268711902192</v>
      </c>
      <c r="M364"/>
    </row>
    <row r="365" spans="2:14" x14ac:dyDescent="0.25">
      <c r="C365" s="172" t="s">
        <v>2063</v>
      </c>
      <c r="D365" s="317">
        <v>202859</v>
      </c>
      <c r="E365" s="317">
        <v>10013</v>
      </c>
      <c r="F365" s="317">
        <v>840008.77</v>
      </c>
      <c r="G365" s="317">
        <f>+M110</f>
        <v>88064</v>
      </c>
      <c r="H365" s="317">
        <f t="shared" si="0"/>
        <v>-751944.77</v>
      </c>
      <c r="I365" s="318">
        <f>+(G365/F365)-1</f>
        <v>-0.89516299931011434</v>
      </c>
      <c r="M365"/>
    </row>
    <row r="366" spans="2:14" x14ac:dyDescent="0.25">
      <c r="C366" s="172" t="s">
        <v>2327</v>
      </c>
      <c r="D366" s="317">
        <v>930325</v>
      </c>
      <c r="E366" s="317">
        <v>12023947</v>
      </c>
      <c r="F366" s="317">
        <v>0</v>
      </c>
      <c r="G366" s="317">
        <f>+O201+O224</f>
        <v>38591074</v>
      </c>
      <c r="H366" s="317">
        <f t="shared" si="0"/>
        <v>38591074</v>
      </c>
      <c r="I366" s="318"/>
      <c r="M366"/>
    </row>
    <row r="367" spans="2:14" x14ac:dyDescent="0.25">
      <c r="C367" s="172" t="s">
        <v>2579</v>
      </c>
      <c r="D367" s="317">
        <v>0</v>
      </c>
      <c r="E367" s="317">
        <v>12940178</v>
      </c>
      <c r="F367" s="317">
        <v>172103</v>
      </c>
      <c r="G367" s="317">
        <f>+O156+O179</f>
        <v>38540604</v>
      </c>
      <c r="H367" s="317">
        <f t="shared" si="0"/>
        <v>38368501</v>
      </c>
      <c r="I367" s="318">
        <v>0.99</v>
      </c>
      <c r="M367"/>
    </row>
    <row r="368" spans="2:14" x14ac:dyDescent="0.25">
      <c r="C368" s="316" t="s">
        <v>2193</v>
      </c>
      <c r="D368" s="262">
        <f>SUM(D357:D367)</f>
        <v>128205855.81</v>
      </c>
      <c r="E368" s="262">
        <f>SUM(E357:E367)</f>
        <v>129826076.11</v>
      </c>
      <c r="F368" s="262">
        <f>SUM(F357:F367)</f>
        <v>97535739.929999992</v>
      </c>
      <c r="G368" s="262">
        <f>SUM(G357:G367)</f>
        <v>180911090.88999999</v>
      </c>
      <c r="H368" s="262">
        <f>SUM(H357:H367)</f>
        <v>83375350.960000008</v>
      </c>
      <c r="I368" s="321"/>
      <c r="M368"/>
    </row>
  </sheetData>
  <mergeCells count="63">
    <mergeCell ref="C355:H355"/>
    <mergeCell ref="B128:L129"/>
    <mergeCell ref="M165:M166"/>
    <mergeCell ref="M188:M189"/>
    <mergeCell ref="A31:A44"/>
    <mergeCell ref="A68:A87"/>
    <mergeCell ref="B79:M79"/>
    <mergeCell ref="B113:M113"/>
    <mergeCell ref="B165:L166"/>
    <mergeCell ref="B48:K49"/>
    <mergeCell ref="L48:M49"/>
    <mergeCell ref="B50:J50"/>
    <mergeCell ref="B290:M290"/>
    <mergeCell ref="M233:M234"/>
    <mergeCell ref="B233:L234"/>
    <mergeCell ref="M255:M256"/>
    <mergeCell ref="A2:A14"/>
    <mergeCell ref="A20:A29"/>
    <mergeCell ref="B24:L25"/>
    <mergeCell ref="M24:N25"/>
    <mergeCell ref="B26:K26"/>
    <mergeCell ref="M323:M324"/>
    <mergeCell ref="B323:L324"/>
    <mergeCell ref="B326:M326"/>
    <mergeCell ref="M349:M350"/>
    <mergeCell ref="B349:L350"/>
    <mergeCell ref="B301:M301"/>
    <mergeCell ref="B8:L8"/>
    <mergeCell ref="B15:L15"/>
    <mergeCell ref="B10:M10"/>
    <mergeCell ref="B17:M17"/>
    <mergeCell ref="B31:M31"/>
    <mergeCell ref="M43:M44"/>
    <mergeCell ref="B43:L44"/>
    <mergeCell ref="B56:M56"/>
    <mergeCell ref="B76:L76"/>
    <mergeCell ref="B90:M91"/>
    <mergeCell ref="B88:L88"/>
    <mergeCell ref="M287:M288"/>
    <mergeCell ref="B287:L288"/>
    <mergeCell ref="M298:M299"/>
    <mergeCell ref="B298:L299"/>
    <mergeCell ref="M103:M104"/>
    <mergeCell ref="B103:L104"/>
    <mergeCell ref="M110:M111"/>
    <mergeCell ref="B110:L111"/>
    <mergeCell ref="B106:M106"/>
    <mergeCell ref="B281:M281"/>
    <mergeCell ref="B131:M131"/>
    <mergeCell ref="B143:L144"/>
    <mergeCell ref="M143:M144"/>
    <mergeCell ref="B146:M146"/>
    <mergeCell ref="B168:M168"/>
    <mergeCell ref="B188:L189"/>
    <mergeCell ref="M210:M211"/>
    <mergeCell ref="B210:L211"/>
    <mergeCell ref="B191:M191"/>
    <mergeCell ref="B213:M213"/>
    <mergeCell ref="B255:L256"/>
    <mergeCell ref="M278:M279"/>
    <mergeCell ref="B278:L279"/>
    <mergeCell ref="B236:M236"/>
    <mergeCell ref="B258:M258"/>
  </mergeCells>
  <phoneticPr fontId="42"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878E4-A181-40B6-A4C1-07AECB364F28}">
  <dimension ref="A1:L345"/>
  <sheetViews>
    <sheetView topLeftCell="A306" workbookViewId="0">
      <selection activeCell="E339" sqref="E339:F339"/>
    </sheetView>
  </sheetViews>
  <sheetFormatPr baseColWidth="10" defaultRowHeight="15" x14ac:dyDescent="0.25"/>
  <cols>
    <col min="11" max="11" width="16.7109375" customWidth="1"/>
  </cols>
  <sheetData>
    <row r="1" spans="1:12" x14ac:dyDescent="0.25">
      <c r="A1" t="s">
        <v>2427</v>
      </c>
    </row>
    <row r="2" spans="1:12" x14ac:dyDescent="0.25">
      <c r="A2" s="36" t="s">
        <v>758</v>
      </c>
      <c r="B2" s="36" t="s">
        <v>759</v>
      </c>
      <c r="C2" s="36" t="s">
        <v>760</v>
      </c>
      <c r="D2" s="36" t="s">
        <v>761</v>
      </c>
      <c r="E2" s="36" t="s">
        <v>762</v>
      </c>
      <c r="F2" s="36" t="s">
        <v>763</v>
      </c>
      <c r="G2" s="36" t="s">
        <v>764</v>
      </c>
      <c r="H2" s="36" t="s">
        <v>46</v>
      </c>
      <c r="I2" s="36" t="s">
        <v>765</v>
      </c>
      <c r="J2" s="36" t="s">
        <v>762</v>
      </c>
      <c r="K2" s="36" t="s">
        <v>766</v>
      </c>
      <c r="L2" s="36" t="s">
        <v>767</v>
      </c>
    </row>
    <row r="3" spans="1:12" x14ac:dyDescent="0.25">
      <c r="A3" s="25" t="s">
        <v>672</v>
      </c>
      <c r="B3" s="25"/>
      <c r="C3" s="26">
        <v>45572</v>
      </c>
      <c r="D3" s="25" t="s">
        <v>768</v>
      </c>
      <c r="E3" s="37">
        <v>2024101176</v>
      </c>
      <c r="F3" s="25" t="s">
        <v>769</v>
      </c>
      <c r="G3" s="25">
        <v>891200200</v>
      </c>
      <c r="H3" s="25" t="s">
        <v>2424</v>
      </c>
      <c r="I3" s="25" t="s">
        <v>771</v>
      </c>
      <c r="J3" s="28">
        <v>2024000004</v>
      </c>
      <c r="K3" s="102">
        <v>2490020</v>
      </c>
      <c r="L3" s="29">
        <v>0</v>
      </c>
    </row>
    <row r="4" spans="1:12" x14ac:dyDescent="0.25">
      <c r="A4" s="20" t="s">
        <v>672</v>
      </c>
      <c r="B4" s="20"/>
      <c r="C4" s="21">
        <v>45572</v>
      </c>
      <c r="D4" s="20" t="s">
        <v>768</v>
      </c>
      <c r="E4" s="38">
        <v>2024101176</v>
      </c>
      <c r="F4" s="20" t="s">
        <v>769</v>
      </c>
      <c r="G4" s="20">
        <v>891200200</v>
      </c>
      <c r="H4" s="20" t="s">
        <v>2424</v>
      </c>
      <c r="I4" s="20" t="s">
        <v>771</v>
      </c>
      <c r="J4" s="23">
        <v>2024001892</v>
      </c>
      <c r="K4" s="103">
        <v>3645340</v>
      </c>
      <c r="L4" s="24">
        <v>0</v>
      </c>
    </row>
    <row r="5" spans="1:12" x14ac:dyDescent="0.25">
      <c r="A5" s="25" t="s">
        <v>672</v>
      </c>
      <c r="B5" s="25"/>
      <c r="C5" s="26">
        <v>45609</v>
      </c>
      <c r="D5" s="25" t="s">
        <v>768</v>
      </c>
      <c r="E5" s="37">
        <v>2024101259</v>
      </c>
      <c r="F5" s="25" t="s">
        <v>769</v>
      </c>
      <c r="G5" s="25">
        <v>891200200</v>
      </c>
      <c r="H5" s="25" t="s">
        <v>2425</v>
      </c>
      <c r="I5" s="25" t="s">
        <v>771</v>
      </c>
      <c r="J5" s="28">
        <v>2024001892</v>
      </c>
      <c r="K5" s="102">
        <v>6154420</v>
      </c>
      <c r="L5" s="29">
        <v>0</v>
      </c>
    </row>
    <row r="6" spans="1:12" x14ac:dyDescent="0.25">
      <c r="A6" s="20" t="s">
        <v>672</v>
      </c>
      <c r="B6" s="20"/>
      <c r="C6" s="21">
        <v>45632</v>
      </c>
      <c r="D6" s="20" t="s">
        <v>768</v>
      </c>
      <c r="E6" s="38">
        <v>2024101336</v>
      </c>
      <c r="F6" s="20" t="s">
        <v>769</v>
      </c>
      <c r="G6" s="20">
        <v>891200200</v>
      </c>
      <c r="H6" s="20" t="s">
        <v>2426</v>
      </c>
      <c r="I6" s="20" t="s">
        <v>771</v>
      </c>
      <c r="J6" s="23">
        <v>2024001892</v>
      </c>
      <c r="K6" s="103">
        <v>6355830</v>
      </c>
      <c r="L6" s="24">
        <v>0</v>
      </c>
    </row>
    <row r="7" spans="1:12" x14ac:dyDescent="0.25">
      <c r="A7" s="512"/>
      <c r="B7" s="512"/>
      <c r="C7" s="512"/>
      <c r="D7" s="512"/>
      <c r="E7" s="512"/>
      <c r="F7" s="512"/>
      <c r="G7" s="512"/>
      <c r="H7" s="512"/>
      <c r="I7" s="512"/>
      <c r="J7" s="512"/>
      <c r="K7" s="513"/>
      <c r="L7" s="513"/>
    </row>
    <row r="8" spans="1:12" x14ac:dyDescent="0.25">
      <c r="A8" s="512"/>
      <c r="B8" s="512"/>
      <c r="C8" s="512"/>
      <c r="D8" s="512"/>
      <c r="E8" s="512"/>
      <c r="F8" s="512"/>
      <c r="G8" s="512"/>
      <c r="H8" s="512"/>
      <c r="I8" s="512"/>
      <c r="J8" s="512"/>
      <c r="K8" s="514"/>
      <c r="L8" s="514"/>
    </row>
    <row r="9" spans="1:12" x14ac:dyDescent="0.25">
      <c r="A9" s="516"/>
      <c r="B9" s="516"/>
      <c r="C9" s="516"/>
      <c r="D9" s="516"/>
      <c r="E9" s="516"/>
      <c r="F9" s="516"/>
      <c r="G9" s="516"/>
      <c r="H9" s="516"/>
      <c r="I9" s="516"/>
      <c r="J9" s="30" t="s">
        <v>779</v>
      </c>
      <c r="K9" s="104">
        <v>18645610</v>
      </c>
      <c r="L9" s="30">
        <v>0</v>
      </c>
    </row>
    <row r="10" spans="1:12" x14ac:dyDescent="0.25">
      <c r="A10" t="s">
        <v>2430</v>
      </c>
    </row>
    <row r="11" spans="1:12" x14ac:dyDescent="0.25">
      <c r="A11" s="36" t="s">
        <v>758</v>
      </c>
      <c r="B11" s="36" t="s">
        <v>759</v>
      </c>
      <c r="C11" s="36" t="s">
        <v>760</v>
      </c>
      <c r="D11" s="36" t="s">
        <v>761</v>
      </c>
      <c r="E11" s="36" t="s">
        <v>762</v>
      </c>
      <c r="F11" s="36" t="s">
        <v>763</v>
      </c>
      <c r="G11" s="36" t="s">
        <v>764</v>
      </c>
      <c r="H11" s="36" t="s">
        <v>46</v>
      </c>
      <c r="I11" s="36" t="s">
        <v>765</v>
      </c>
      <c r="J11" s="36" t="s">
        <v>762</v>
      </c>
      <c r="K11" s="36" t="s">
        <v>766</v>
      </c>
      <c r="L11" s="36" t="s">
        <v>767</v>
      </c>
    </row>
    <row r="12" spans="1:12" x14ac:dyDescent="0.25">
      <c r="A12" s="25" t="s">
        <v>673</v>
      </c>
      <c r="B12" s="25"/>
      <c r="C12" s="26">
        <v>45567</v>
      </c>
      <c r="D12" s="25" t="s">
        <v>768</v>
      </c>
      <c r="E12" s="37">
        <v>2024590205</v>
      </c>
      <c r="F12" s="25" t="s">
        <v>769</v>
      </c>
      <c r="G12" s="25">
        <v>891200200</v>
      </c>
      <c r="H12" s="25" t="s">
        <v>2428</v>
      </c>
      <c r="I12" s="25" t="s">
        <v>771</v>
      </c>
      <c r="J12" s="28">
        <v>2024000004</v>
      </c>
      <c r="K12" s="102">
        <v>2320500</v>
      </c>
      <c r="L12" s="29">
        <v>0</v>
      </c>
    </row>
    <row r="13" spans="1:12" x14ac:dyDescent="0.25">
      <c r="A13" s="20" t="s">
        <v>673</v>
      </c>
      <c r="B13" s="20"/>
      <c r="C13" s="21">
        <v>45598</v>
      </c>
      <c r="D13" s="20" t="s">
        <v>768</v>
      </c>
      <c r="E13" s="38">
        <v>2024590232</v>
      </c>
      <c r="F13" s="20" t="s">
        <v>769</v>
      </c>
      <c r="G13" s="20">
        <v>891200200</v>
      </c>
      <c r="H13" s="20" t="s">
        <v>2563</v>
      </c>
      <c r="I13" s="20" t="s">
        <v>771</v>
      </c>
      <c r="J13" s="23">
        <v>2024000004</v>
      </c>
      <c r="K13" s="103">
        <v>3323100</v>
      </c>
      <c r="L13" s="24">
        <v>0</v>
      </c>
    </row>
    <row r="14" spans="1:12" x14ac:dyDescent="0.25">
      <c r="A14" s="25" t="s">
        <v>673</v>
      </c>
      <c r="B14" s="25"/>
      <c r="C14" s="26">
        <v>45536</v>
      </c>
      <c r="D14" s="25" t="s">
        <v>768</v>
      </c>
      <c r="E14" s="37">
        <v>2024590183</v>
      </c>
      <c r="F14" s="25" t="s">
        <v>769</v>
      </c>
      <c r="G14" s="25">
        <v>891200200</v>
      </c>
      <c r="H14" s="25" t="s">
        <v>2429</v>
      </c>
      <c r="I14" s="25" t="s">
        <v>771</v>
      </c>
      <c r="J14" s="28">
        <v>2024000004</v>
      </c>
      <c r="K14" s="102">
        <v>2777040</v>
      </c>
      <c r="L14" s="29">
        <v>0</v>
      </c>
    </row>
    <row r="15" spans="1:12" x14ac:dyDescent="0.25">
      <c r="A15" s="512"/>
      <c r="B15" s="512"/>
      <c r="C15" s="512"/>
      <c r="D15" s="512"/>
      <c r="E15" s="512"/>
      <c r="F15" s="512"/>
      <c r="G15" s="512"/>
      <c r="H15" s="512"/>
      <c r="I15" s="512"/>
      <c r="J15" s="512"/>
      <c r="K15" s="513"/>
      <c r="L15" s="513"/>
    </row>
    <row r="16" spans="1:12" x14ac:dyDescent="0.25">
      <c r="A16" s="512"/>
      <c r="B16" s="512"/>
      <c r="C16" s="512"/>
      <c r="D16" s="512"/>
      <c r="E16" s="512"/>
      <c r="F16" s="512"/>
      <c r="G16" s="512"/>
      <c r="H16" s="512"/>
      <c r="I16" s="512"/>
      <c r="J16" s="512"/>
      <c r="K16" s="514"/>
      <c r="L16" s="514"/>
    </row>
    <row r="17" spans="1:12" x14ac:dyDescent="0.25">
      <c r="A17" s="516"/>
      <c r="B17" s="516"/>
      <c r="C17" s="516"/>
      <c r="D17" s="516"/>
      <c r="E17" s="516"/>
      <c r="F17" s="516"/>
      <c r="G17" s="516"/>
      <c r="H17" s="516"/>
      <c r="I17" s="516"/>
      <c r="J17" s="30" t="s">
        <v>779</v>
      </c>
      <c r="K17" s="104">
        <v>8216170</v>
      </c>
      <c r="L17" s="30">
        <v>0</v>
      </c>
    </row>
    <row r="20" spans="1:12" x14ac:dyDescent="0.25">
      <c r="A20" t="s">
        <v>2434</v>
      </c>
    </row>
    <row r="21" spans="1:12" x14ac:dyDescent="0.25">
      <c r="A21" s="36" t="s">
        <v>758</v>
      </c>
      <c r="B21" s="36" t="s">
        <v>759</v>
      </c>
      <c r="C21" s="36" t="s">
        <v>760</v>
      </c>
      <c r="D21" s="36" t="s">
        <v>761</v>
      </c>
      <c r="E21" s="36" t="s">
        <v>762</v>
      </c>
      <c r="F21" s="36" t="s">
        <v>763</v>
      </c>
      <c r="G21" s="36" t="s">
        <v>764</v>
      </c>
      <c r="H21" s="36" t="s">
        <v>46</v>
      </c>
      <c r="I21" s="36" t="s">
        <v>765</v>
      </c>
      <c r="J21" s="36" t="s">
        <v>762</v>
      </c>
      <c r="K21" s="36" t="s">
        <v>766</v>
      </c>
      <c r="L21" s="36" t="s">
        <v>767</v>
      </c>
    </row>
    <row r="22" spans="1:12" x14ac:dyDescent="0.25">
      <c r="A22" s="25" t="s">
        <v>670</v>
      </c>
      <c r="B22" s="25"/>
      <c r="C22" s="26">
        <v>45573</v>
      </c>
      <c r="D22" s="25" t="s">
        <v>768</v>
      </c>
      <c r="E22" s="37">
        <v>2024101180</v>
      </c>
      <c r="F22" s="25" t="s">
        <v>804</v>
      </c>
      <c r="G22" s="25">
        <v>891200686</v>
      </c>
      <c r="H22" s="25" t="s">
        <v>2431</v>
      </c>
      <c r="I22" s="25" t="s">
        <v>771</v>
      </c>
      <c r="J22" s="28">
        <v>2024000003</v>
      </c>
      <c r="K22" s="102">
        <v>2853270</v>
      </c>
      <c r="L22" s="29">
        <v>0</v>
      </c>
    </row>
    <row r="23" spans="1:12" x14ac:dyDescent="0.25">
      <c r="A23" s="20" t="s">
        <v>670</v>
      </c>
      <c r="B23" s="20"/>
      <c r="C23" s="21">
        <v>45604</v>
      </c>
      <c r="D23" s="20" t="s">
        <v>768</v>
      </c>
      <c r="E23" s="38">
        <v>2024101254</v>
      </c>
      <c r="F23" s="20" t="s">
        <v>804</v>
      </c>
      <c r="G23" s="20">
        <v>891200686</v>
      </c>
      <c r="H23" s="20" t="s">
        <v>2432</v>
      </c>
      <c r="I23" s="20" t="s">
        <v>771</v>
      </c>
      <c r="J23" s="23">
        <v>2024000003</v>
      </c>
      <c r="K23" s="103">
        <v>978080</v>
      </c>
      <c r="L23" s="24">
        <v>0</v>
      </c>
    </row>
    <row r="24" spans="1:12" x14ac:dyDescent="0.25">
      <c r="A24" s="25" t="s">
        <v>670</v>
      </c>
      <c r="B24" s="25"/>
      <c r="C24" s="26">
        <v>45632</v>
      </c>
      <c r="D24" s="25" t="s">
        <v>768</v>
      </c>
      <c r="E24" s="37">
        <v>2024101334</v>
      </c>
      <c r="F24" s="25" t="s">
        <v>804</v>
      </c>
      <c r="G24" s="25">
        <v>891200686</v>
      </c>
      <c r="H24" s="25" t="s">
        <v>2433</v>
      </c>
      <c r="I24" s="25" t="s">
        <v>771</v>
      </c>
      <c r="J24" s="28">
        <v>2024000003</v>
      </c>
      <c r="K24" s="102">
        <v>546550</v>
      </c>
      <c r="L24" s="29">
        <v>0</v>
      </c>
    </row>
    <row r="25" spans="1:12" x14ac:dyDescent="0.25">
      <c r="A25" s="512"/>
      <c r="B25" s="512"/>
      <c r="C25" s="512"/>
      <c r="D25" s="512"/>
      <c r="E25" s="512"/>
      <c r="F25" s="512"/>
      <c r="G25" s="512"/>
      <c r="H25" s="512"/>
      <c r="I25" s="512"/>
      <c r="J25" s="512"/>
      <c r="K25" s="513"/>
      <c r="L25" s="513"/>
    </row>
    <row r="26" spans="1:12" x14ac:dyDescent="0.25">
      <c r="A26" s="512"/>
      <c r="B26" s="512"/>
      <c r="C26" s="512"/>
      <c r="D26" s="512"/>
      <c r="E26" s="512"/>
      <c r="F26" s="512"/>
      <c r="G26" s="512"/>
      <c r="H26" s="512"/>
      <c r="I26" s="512"/>
      <c r="J26" s="512"/>
      <c r="K26" s="514"/>
      <c r="L26" s="514"/>
    </row>
    <row r="27" spans="1:12" x14ac:dyDescent="0.25">
      <c r="A27" s="516"/>
      <c r="B27" s="516"/>
      <c r="C27" s="516"/>
      <c r="D27" s="516"/>
      <c r="E27" s="516"/>
      <c r="F27" s="516"/>
      <c r="G27" s="516"/>
      <c r="H27" s="516"/>
      <c r="I27" s="516"/>
      <c r="J27" s="30" t="s">
        <v>779</v>
      </c>
      <c r="K27" s="104">
        <v>4377900</v>
      </c>
      <c r="L27" s="30">
        <v>0</v>
      </c>
    </row>
    <row r="30" spans="1:12" x14ac:dyDescent="0.25">
      <c r="A30" t="s">
        <v>2445</v>
      </c>
    </row>
    <row r="31" spans="1:12" x14ac:dyDescent="0.25">
      <c r="A31" s="36" t="s">
        <v>758</v>
      </c>
      <c r="B31" s="36" t="s">
        <v>759</v>
      </c>
      <c r="C31" s="36" t="s">
        <v>760</v>
      </c>
      <c r="D31" s="36" t="s">
        <v>761</v>
      </c>
      <c r="E31" s="36" t="s">
        <v>762</v>
      </c>
      <c r="F31" s="36" t="s">
        <v>763</v>
      </c>
      <c r="G31" s="36" t="s">
        <v>764</v>
      </c>
      <c r="H31" s="36" t="s">
        <v>46</v>
      </c>
      <c r="I31" s="36" t="s">
        <v>765</v>
      </c>
      <c r="J31" s="36" t="s">
        <v>762</v>
      </c>
      <c r="K31" s="36" t="s">
        <v>766</v>
      </c>
      <c r="L31" s="36" t="s">
        <v>767</v>
      </c>
    </row>
    <row r="32" spans="1:12" x14ac:dyDescent="0.25">
      <c r="A32" s="25" t="s">
        <v>740</v>
      </c>
      <c r="B32" s="25"/>
      <c r="C32" s="26">
        <v>45567</v>
      </c>
      <c r="D32" s="25" t="s">
        <v>768</v>
      </c>
      <c r="E32" s="37">
        <v>2024101169</v>
      </c>
      <c r="F32" s="25" t="s">
        <v>1180</v>
      </c>
      <c r="G32" s="25">
        <v>800153993</v>
      </c>
      <c r="H32" s="25" t="s">
        <v>2435</v>
      </c>
      <c r="I32" s="25" t="s">
        <v>771</v>
      </c>
      <c r="J32" s="28">
        <v>2024000009</v>
      </c>
      <c r="K32" s="102">
        <v>108066</v>
      </c>
      <c r="L32" s="29">
        <v>0</v>
      </c>
    </row>
    <row r="33" spans="1:12" x14ac:dyDescent="0.25">
      <c r="A33" s="20" t="s">
        <v>740</v>
      </c>
      <c r="B33" s="20"/>
      <c r="C33" s="21">
        <v>45579</v>
      </c>
      <c r="D33" s="20" t="s">
        <v>768</v>
      </c>
      <c r="E33" s="38">
        <v>2024101185</v>
      </c>
      <c r="F33" s="20" t="s">
        <v>845</v>
      </c>
      <c r="G33" s="20">
        <v>830122566</v>
      </c>
      <c r="H33" s="20" t="s">
        <v>2436</v>
      </c>
      <c r="I33" s="20" t="s">
        <v>771</v>
      </c>
      <c r="J33" s="23">
        <v>2024000008</v>
      </c>
      <c r="K33" s="103">
        <v>25837</v>
      </c>
      <c r="L33" s="24">
        <v>0</v>
      </c>
    </row>
    <row r="34" spans="1:12" x14ac:dyDescent="0.25">
      <c r="A34" s="25" t="s">
        <v>740</v>
      </c>
      <c r="B34" s="25"/>
      <c r="C34" s="26">
        <v>45590</v>
      </c>
      <c r="D34" s="25" t="s">
        <v>768</v>
      </c>
      <c r="E34" s="37">
        <v>2024101194</v>
      </c>
      <c r="F34" s="25" t="s">
        <v>893</v>
      </c>
      <c r="G34" s="25">
        <v>901028579</v>
      </c>
      <c r="H34" s="25" t="s">
        <v>2437</v>
      </c>
      <c r="I34" s="25" t="s">
        <v>771</v>
      </c>
      <c r="J34" s="28">
        <v>2024000007</v>
      </c>
      <c r="K34" s="102">
        <v>840336.1</v>
      </c>
      <c r="L34" s="29">
        <v>0</v>
      </c>
    </row>
    <row r="35" spans="1:12" x14ac:dyDescent="0.25">
      <c r="A35" s="20" t="s">
        <v>740</v>
      </c>
      <c r="B35" s="20"/>
      <c r="C35" s="21">
        <v>45595</v>
      </c>
      <c r="D35" s="20" t="s">
        <v>768</v>
      </c>
      <c r="E35" s="38">
        <v>2024101227</v>
      </c>
      <c r="F35" s="20" t="s">
        <v>845</v>
      </c>
      <c r="G35" s="20">
        <v>830122566</v>
      </c>
      <c r="H35" s="20" t="s">
        <v>2438</v>
      </c>
      <c r="I35" s="20" t="s">
        <v>771</v>
      </c>
      <c r="J35" s="23">
        <v>2024000008</v>
      </c>
      <c r="K35" s="103">
        <v>82988.740000000005</v>
      </c>
      <c r="L35" s="24">
        <v>0</v>
      </c>
    </row>
    <row r="36" spans="1:12" x14ac:dyDescent="0.25">
      <c r="A36" s="25" t="s">
        <v>740</v>
      </c>
      <c r="B36" s="25"/>
      <c r="C36" s="26">
        <v>45597</v>
      </c>
      <c r="D36" s="25" t="s">
        <v>768</v>
      </c>
      <c r="E36" s="37">
        <v>2024101242</v>
      </c>
      <c r="F36" s="25" t="s">
        <v>1180</v>
      </c>
      <c r="G36" s="25">
        <v>800153993</v>
      </c>
      <c r="H36" s="25" t="s">
        <v>2439</v>
      </c>
      <c r="I36" s="25" t="s">
        <v>771</v>
      </c>
      <c r="J36" s="28">
        <v>2024000009</v>
      </c>
      <c r="K36" s="102">
        <v>108566</v>
      </c>
      <c r="L36" s="29">
        <v>0</v>
      </c>
    </row>
    <row r="37" spans="1:12" x14ac:dyDescent="0.25">
      <c r="A37" s="20" t="s">
        <v>740</v>
      </c>
      <c r="B37" s="20"/>
      <c r="C37" s="21">
        <v>45609</v>
      </c>
      <c r="D37" s="20" t="s">
        <v>768</v>
      </c>
      <c r="E37" s="38">
        <v>2024101262</v>
      </c>
      <c r="F37" s="20" t="s">
        <v>845</v>
      </c>
      <c r="G37" s="20">
        <v>830122566</v>
      </c>
      <c r="H37" s="20" t="s">
        <v>2440</v>
      </c>
      <c r="I37" s="20" t="s">
        <v>771</v>
      </c>
      <c r="J37" s="23">
        <v>2024000008</v>
      </c>
      <c r="K37" s="103">
        <v>25837</v>
      </c>
      <c r="L37" s="24">
        <v>0</v>
      </c>
    </row>
    <row r="38" spans="1:12" x14ac:dyDescent="0.25">
      <c r="A38" s="25" t="s">
        <v>740</v>
      </c>
      <c r="B38" s="25"/>
      <c r="C38" s="26">
        <v>45621</v>
      </c>
      <c r="D38" s="25" t="s">
        <v>768</v>
      </c>
      <c r="E38" s="37">
        <v>2024101283</v>
      </c>
      <c r="F38" s="25" t="s">
        <v>893</v>
      </c>
      <c r="G38" s="25">
        <v>901028579</v>
      </c>
      <c r="H38" s="25" t="s">
        <v>2441</v>
      </c>
      <c r="I38" s="25" t="s">
        <v>771</v>
      </c>
      <c r="J38" s="28">
        <v>2024000007</v>
      </c>
      <c r="K38" s="102">
        <v>840336.1</v>
      </c>
      <c r="L38" s="29">
        <v>0</v>
      </c>
    </row>
    <row r="39" spans="1:12" x14ac:dyDescent="0.25">
      <c r="A39" s="20" t="s">
        <v>740</v>
      </c>
      <c r="B39" s="20"/>
      <c r="C39" s="21">
        <v>45625</v>
      </c>
      <c r="D39" s="20" t="s">
        <v>768</v>
      </c>
      <c r="E39" s="38">
        <v>2024101315</v>
      </c>
      <c r="F39" s="20" t="s">
        <v>845</v>
      </c>
      <c r="G39" s="20">
        <v>830122566</v>
      </c>
      <c r="H39" s="20" t="s">
        <v>2442</v>
      </c>
      <c r="I39" s="20" t="s">
        <v>771</v>
      </c>
      <c r="J39" s="23">
        <v>2024000008</v>
      </c>
      <c r="K39" s="103">
        <v>92228.84</v>
      </c>
      <c r="L39" s="24">
        <v>0</v>
      </c>
    </row>
    <row r="40" spans="1:12" x14ac:dyDescent="0.25">
      <c r="A40" s="25" t="s">
        <v>740</v>
      </c>
      <c r="B40" s="25"/>
      <c r="C40" s="26">
        <v>45628</v>
      </c>
      <c r="D40" s="25" t="s">
        <v>768</v>
      </c>
      <c r="E40" s="37">
        <v>2024101324</v>
      </c>
      <c r="F40" s="25" t="s">
        <v>1180</v>
      </c>
      <c r="G40" s="25">
        <v>800153993</v>
      </c>
      <c r="H40" s="25" t="s">
        <v>2443</v>
      </c>
      <c r="I40" s="25" t="s">
        <v>771</v>
      </c>
      <c r="J40" s="28">
        <v>2024000009</v>
      </c>
      <c r="K40" s="102">
        <v>108066</v>
      </c>
      <c r="L40" s="29">
        <v>0</v>
      </c>
    </row>
    <row r="41" spans="1:12" x14ac:dyDescent="0.25">
      <c r="A41" s="20" t="s">
        <v>740</v>
      </c>
      <c r="B41" s="20"/>
      <c r="C41" s="21">
        <v>45640</v>
      </c>
      <c r="D41" s="20" t="s">
        <v>768</v>
      </c>
      <c r="E41" s="38">
        <v>2024101352</v>
      </c>
      <c r="F41" s="20" t="s">
        <v>845</v>
      </c>
      <c r="G41" s="20">
        <v>830122566</v>
      </c>
      <c r="H41" s="20" t="s">
        <v>2444</v>
      </c>
      <c r="I41" s="20" t="s">
        <v>771</v>
      </c>
      <c r="J41" s="23">
        <v>2024000008</v>
      </c>
      <c r="K41" s="103">
        <v>25851.89</v>
      </c>
      <c r="L41" s="24">
        <v>0</v>
      </c>
    </row>
    <row r="42" spans="1:12" x14ac:dyDescent="0.25">
      <c r="A42" s="512"/>
      <c r="B42" s="512"/>
      <c r="C42" s="512"/>
      <c r="D42" s="512"/>
      <c r="E42" s="512"/>
      <c r="F42" s="512"/>
      <c r="G42" s="512"/>
      <c r="H42" s="512"/>
      <c r="I42" s="512"/>
      <c r="J42" s="512"/>
      <c r="K42" s="513"/>
      <c r="L42" s="513"/>
    </row>
    <row r="43" spans="1:12" x14ac:dyDescent="0.25">
      <c r="A43" s="512"/>
      <c r="B43" s="512"/>
      <c r="C43" s="512"/>
      <c r="D43" s="512"/>
      <c r="E43" s="512"/>
      <c r="F43" s="512"/>
      <c r="G43" s="512"/>
      <c r="H43" s="512"/>
      <c r="I43" s="512"/>
      <c r="J43" s="512"/>
      <c r="K43" s="514"/>
      <c r="L43" s="514"/>
    </row>
    <row r="44" spans="1:12" x14ac:dyDescent="0.25">
      <c r="A44" s="516"/>
      <c r="B44" s="516"/>
      <c r="C44" s="516"/>
      <c r="D44" s="516"/>
      <c r="E44" s="516"/>
      <c r="F44" s="516"/>
      <c r="G44" s="516"/>
      <c r="H44" s="516"/>
      <c r="I44" s="516"/>
      <c r="J44" s="30" t="s">
        <v>779</v>
      </c>
      <c r="K44" s="104">
        <v>2258113.67</v>
      </c>
      <c r="L44" s="30">
        <v>0</v>
      </c>
    </row>
    <row r="45" spans="1:12" x14ac:dyDescent="0.25">
      <c r="A45" t="s">
        <v>2464</v>
      </c>
    </row>
    <row r="46" spans="1:12" x14ac:dyDescent="0.25">
      <c r="A46" s="36" t="s">
        <v>758</v>
      </c>
      <c r="B46" s="36" t="s">
        <v>759</v>
      </c>
      <c r="C46" s="36" t="s">
        <v>760</v>
      </c>
      <c r="D46" s="36" t="s">
        <v>761</v>
      </c>
      <c r="E46" s="36" t="s">
        <v>762</v>
      </c>
      <c r="F46" s="36" t="s">
        <v>763</v>
      </c>
      <c r="G46" s="36" t="s">
        <v>764</v>
      </c>
      <c r="H46" s="36" t="s">
        <v>46</v>
      </c>
      <c r="I46" s="36" t="s">
        <v>765</v>
      </c>
      <c r="J46" s="36" t="s">
        <v>762</v>
      </c>
      <c r="K46" s="36" t="s">
        <v>766</v>
      </c>
      <c r="L46" s="36" t="s">
        <v>767</v>
      </c>
    </row>
    <row r="47" spans="1:12" x14ac:dyDescent="0.25">
      <c r="A47" s="25" t="s">
        <v>739</v>
      </c>
      <c r="B47" s="25"/>
      <c r="C47" s="26">
        <v>45567</v>
      </c>
      <c r="D47" s="25" t="s">
        <v>768</v>
      </c>
      <c r="E47" s="37">
        <v>2024590199</v>
      </c>
      <c r="F47" s="25" t="s">
        <v>1180</v>
      </c>
      <c r="G47" s="25">
        <v>800153993</v>
      </c>
      <c r="H47" s="25" t="s">
        <v>2446</v>
      </c>
      <c r="I47" s="25" t="s">
        <v>771</v>
      </c>
      <c r="J47" s="28">
        <v>2024000005</v>
      </c>
      <c r="K47" s="102">
        <v>73004</v>
      </c>
      <c r="L47" s="29">
        <v>0</v>
      </c>
    </row>
    <row r="48" spans="1:12" x14ac:dyDescent="0.25">
      <c r="A48" s="20" t="s">
        <v>739</v>
      </c>
      <c r="B48" s="20"/>
      <c r="C48" s="21">
        <v>45567</v>
      </c>
      <c r="D48" s="20" t="s">
        <v>768</v>
      </c>
      <c r="E48" s="38">
        <v>2024590200</v>
      </c>
      <c r="F48" s="20" t="s">
        <v>1180</v>
      </c>
      <c r="G48" s="20">
        <v>800153993</v>
      </c>
      <c r="H48" s="20" t="s">
        <v>2447</v>
      </c>
      <c r="I48" s="20" t="s">
        <v>771</v>
      </c>
      <c r="J48" s="23">
        <v>2024000005</v>
      </c>
      <c r="K48" s="103">
        <v>73004</v>
      </c>
      <c r="L48" s="24">
        <v>0</v>
      </c>
    </row>
    <row r="49" spans="1:12" x14ac:dyDescent="0.25">
      <c r="A49" s="25" t="s">
        <v>739</v>
      </c>
      <c r="B49" s="25"/>
      <c r="C49" s="26">
        <v>45567</v>
      </c>
      <c r="D49" s="25" t="s">
        <v>768</v>
      </c>
      <c r="E49" s="37">
        <v>2024590201</v>
      </c>
      <c r="F49" s="25" t="s">
        <v>1180</v>
      </c>
      <c r="G49" s="25">
        <v>800153993</v>
      </c>
      <c r="H49" s="25" t="s">
        <v>2448</v>
      </c>
      <c r="I49" s="25" t="s">
        <v>771</v>
      </c>
      <c r="J49" s="28">
        <v>2024000005</v>
      </c>
      <c r="K49" s="102">
        <v>73004</v>
      </c>
      <c r="L49" s="29">
        <v>0</v>
      </c>
    </row>
    <row r="50" spans="1:12" x14ac:dyDescent="0.25">
      <c r="A50" s="20" t="s">
        <v>739</v>
      </c>
      <c r="B50" s="20"/>
      <c r="C50" s="21">
        <v>45567</v>
      </c>
      <c r="D50" s="20" t="s">
        <v>768</v>
      </c>
      <c r="E50" s="38">
        <v>2024590202</v>
      </c>
      <c r="F50" s="20" t="s">
        <v>1180</v>
      </c>
      <c r="G50" s="20">
        <v>800153993</v>
      </c>
      <c r="H50" s="20" t="s">
        <v>2449</v>
      </c>
      <c r="I50" s="20" t="s">
        <v>771</v>
      </c>
      <c r="J50" s="23">
        <v>2024000005</v>
      </c>
      <c r="K50" s="103">
        <v>73004</v>
      </c>
      <c r="L50" s="24">
        <v>0</v>
      </c>
    </row>
    <row r="51" spans="1:12" x14ac:dyDescent="0.25">
      <c r="A51" s="25" t="s">
        <v>739</v>
      </c>
      <c r="B51" s="25"/>
      <c r="C51" s="26">
        <v>45567</v>
      </c>
      <c r="D51" s="25" t="s">
        <v>768</v>
      </c>
      <c r="E51" s="37">
        <v>2024590203</v>
      </c>
      <c r="F51" s="25" t="s">
        <v>1180</v>
      </c>
      <c r="G51" s="25">
        <v>800153993</v>
      </c>
      <c r="H51" s="25" t="s">
        <v>2450</v>
      </c>
      <c r="I51" s="25" t="s">
        <v>771</v>
      </c>
      <c r="J51" s="28">
        <v>2024000005</v>
      </c>
      <c r="K51" s="102">
        <v>62054</v>
      </c>
      <c r="L51" s="29">
        <v>0</v>
      </c>
    </row>
    <row r="52" spans="1:12" x14ac:dyDescent="0.25">
      <c r="A52" s="20" t="s">
        <v>739</v>
      </c>
      <c r="B52" s="20"/>
      <c r="C52" s="21">
        <v>45567</v>
      </c>
      <c r="D52" s="20" t="s">
        <v>768</v>
      </c>
      <c r="E52" s="38">
        <v>2024590204</v>
      </c>
      <c r="F52" s="20" t="s">
        <v>1180</v>
      </c>
      <c r="G52" s="20">
        <v>800153993</v>
      </c>
      <c r="H52" s="20" t="s">
        <v>2451</v>
      </c>
      <c r="I52" s="20" t="s">
        <v>771</v>
      </c>
      <c r="J52" s="23">
        <v>2024000005</v>
      </c>
      <c r="K52" s="103">
        <v>62054</v>
      </c>
      <c r="L52" s="24">
        <v>0</v>
      </c>
    </row>
    <row r="53" spans="1:12" x14ac:dyDescent="0.25">
      <c r="A53" s="25" t="s">
        <v>739</v>
      </c>
      <c r="B53" s="25"/>
      <c r="C53" s="26">
        <v>45598</v>
      </c>
      <c r="D53" s="25" t="s">
        <v>768</v>
      </c>
      <c r="E53" s="37">
        <v>2024590225</v>
      </c>
      <c r="F53" s="25" t="s">
        <v>1180</v>
      </c>
      <c r="G53" s="25">
        <v>800153993</v>
      </c>
      <c r="H53" s="25" t="s">
        <v>2452</v>
      </c>
      <c r="I53" s="25" t="s">
        <v>771</v>
      </c>
      <c r="J53" s="28">
        <v>800153993</v>
      </c>
      <c r="K53" s="102">
        <v>73004</v>
      </c>
      <c r="L53" s="29">
        <v>0</v>
      </c>
    </row>
    <row r="54" spans="1:12" x14ac:dyDescent="0.25">
      <c r="A54" s="20" t="s">
        <v>739</v>
      </c>
      <c r="B54" s="20"/>
      <c r="C54" s="21">
        <v>45598</v>
      </c>
      <c r="D54" s="20" t="s">
        <v>768</v>
      </c>
      <c r="E54" s="38">
        <v>2024590226</v>
      </c>
      <c r="F54" s="20" t="s">
        <v>1180</v>
      </c>
      <c r="G54" s="20">
        <v>800153993</v>
      </c>
      <c r="H54" s="20" t="s">
        <v>2453</v>
      </c>
      <c r="I54" s="20" t="s">
        <v>771</v>
      </c>
      <c r="J54" s="23">
        <v>2024000005</v>
      </c>
      <c r="K54" s="103">
        <v>73004</v>
      </c>
      <c r="L54" s="24">
        <v>0</v>
      </c>
    </row>
    <row r="55" spans="1:12" x14ac:dyDescent="0.25">
      <c r="A55" s="25" t="s">
        <v>739</v>
      </c>
      <c r="B55" s="25"/>
      <c r="C55" s="26">
        <v>45598</v>
      </c>
      <c r="D55" s="25" t="s">
        <v>768</v>
      </c>
      <c r="E55" s="37">
        <v>2024590227</v>
      </c>
      <c r="F55" s="25" t="s">
        <v>1180</v>
      </c>
      <c r="G55" s="25">
        <v>800153993</v>
      </c>
      <c r="H55" s="25" t="s">
        <v>2454</v>
      </c>
      <c r="I55" s="25" t="s">
        <v>771</v>
      </c>
      <c r="J55" s="28">
        <v>2024000005</v>
      </c>
      <c r="K55" s="102">
        <v>73004</v>
      </c>
      <c r="L55" s="29">
        <v>0</v>
      </c>
    </row>
    <row r="56" spans="1:12" x14ac:dyDescent="0.25">
      <c r="A56" s="20" t="s">
        <v>739</v>
      </c>
      <c r="B56" s="20"/>
      <c r="C56" s="21">
        <v>45598</v>
      </c>
      <c r="D56" s="20" t="s">
        <v>768</v>
      </c>
      <c r="E56" s="38">
        <v>2024590228</v>
      </c>
      <c r="F56" s="20" t="s">
        <v>1180</v>
      </c>
      <c r="G56" s="20">
        <v>800153993</v>
      </c>
      <c r="H56" s="20" t="s">
        <v>2455</v>
      </c>
      <c r="I56" s="20" t="s">
        <v>771</v>
      </c>
      <c r="J56" s="23">
        <v>2024000005</v>
      </c>
      <c r="K56" s="103">
        <v>73004</v>
      </c>
      <c r="L56" s="24">
        <v>0</v>
      </c>
    </row>
    <row r="57" spans="1:12" x14ac:dyDescent="0.25">
      <c r="A57" s="25" t="s">
        <v>739</v>
      </c>
      <c r="B57" s="25"/>
      <c r="C57" s="26">
        <v>45598</v>
      </c>
      <c r="D57" s="25" t="s">
        <v>768</v>
      </c>
      <c r="E57" s="37">
        <v>2024590229</v>
      </c>
      <c r="F57" s="25" t="s">
        <v>1180</v>
      </c>
      <c r="G57" s="25">
        <v>800153993</v>
      </c>
      <c r="H57" s="25" t="s">
        <v>2456</v>
      </c>
      <c r="I57" s="25" t="s">
        <v>771</v>
      </c>
      <c r="J57" s="28">
        <v>2024000005</v>
      </c>
      <c r="K57" s="102">
        <v>62054</v>
      </c>
      <c r="L57" s="29">
        <v>0</v>
      </c>
    </row>
    <row r="58" spans="1:12" x14ac:dyDescent="0.25">
      <c r="A58" s="20" t="s">
        <v>739</v>
      </c>
      <c r="B58" s="20"/>
      <c r="C58" s="21">
        <v>45598</v>
      </c>
      <c r="D58" s="20" t="s">
        <v>768</v>
      </c>
      <c r="E58" s="38">
        <v>2024590230</v>
      </c>
      <c r="F58" s="20" t="s">
        <v>1180</v>
      </c>
      <c r="G58" s="20">
        <v>800153993</v>
      </c>
      <c r="H58" s="20" t="s">
        <v>2457</v>
      </c>
      <c r="I58" s="20" t="s">
        <v>771</v>
      </c>
      <c r="J58" s="23">
        <v>2024000005</v>
      </c>
      <c r="K58" s="103">
        <v>62054</v>
      </c>
      <c r="L58" s="24">
        <v>0</v>
      </c>
    </row>
    <row r="59" spans="1:12" x14ac:dyDescent="0.25">
      <c r="A59" s="25" t="s">
        <v>739</v>
      </c>
      <c r="B59" s="25"/>
      <c r="C59" s="26">
        <v>45628</v>
      </c>
      <c r="D59" s="25" t="s">
        <v>768</v>
      </c>
      <c r="E59" s="37">
        <v>2024590257</v>
      </c>
      <c r="F59" s="25" t="s">
        <v>1180</v>
      </c>
      <c r="G59" s="25">
        <v>800153993</v>
      </c>
      <c r="H59" s="25" t="s">
        <v>2458</v>
      </c>
      <c r="I59" s="25" t="s">
        <v>771</v>
      </c>
      <c r="J59" s="28">
        <v>2024000005</v>
      </c>
      <c r="K59" s="102">
        <v>73004</v>
      </c>
      <c r="L59" s="29">
        <v>0</v>
      </c>
    </row>
    <row r="60" spans="1:12" x14ac:dyDescent="0.25">
      <c r="A60" s="20" t="s">
        <v>739</v>
      </c>
      <c r="B60" s="20"/>
      <c r="C60" s="21">
        <v>45628</v>
      </c>
      <c r="D60" s="20" t="s">
        <v>768</v>
      </c>
      <c r="E60" s="38">
        <v>2024590258</v>
      </c>
      <c r="F60" s="20" t="s">
        <v>1180</v>
      </c>
      <c r="G60" s="20">
        <v>800153993</v>
      </c>
      <c r="H60" s="20" t="s">
        <v>2459</v>
      </c>
      <c r="I60" s="20" t="s">
        <v>771</v>
      </c>
      <c r="J60" s="23">
        <v>2024000005</v>
      </c>
      <c r="K60" s="103">
        <v>73004</v>
      </c>
      <c r="L60" s="24">
        <v>0</v>
      </c>
    </row>
    <row r="61" spans="1:12" x14ac:dyDescent="0.25">
      <c r="A61" s="25" t="s">
        <v>739</v>
      </c>
      <c r="B61" s="25"/>
      <c r="C61" s="26">
        <v>45628</v>
      </c>
      <c r="D61" s="25" t="s">
        <v>768</v>
      </c>
      <c r="E61" s="37">
        <v>2024590259</v>
      </c>
      <c r="F61" s="25" t="s">
        <v>1180</v>
      </c>
      <c r="G61" s="25">
        <v>800153993</v>
      </c>
      <c r="H61" s="25" t="s">
        <v>2460</v>
      </c>
      <c r="I61" s="25" t="s">
        <v>771</v>
      </c>
      <c r="J61" s="28">
        <v>2024000005</v>
      </c>
      <c r="K61" s="102">
        <v>73004</v>
      </c>
      <c r="L61" s="29">
        <v>0</v>
      </c>
    </row>
    <row r="62" spans="1:12" x14ac:dyDescent="0.25">
      <c r="A62" s="20" t="s">
        <v>739</v>
      </c>
      <c r="B62" s="20"/>
      <c r="C62" s="21">
        <v>45628</v>
      </c>
      <c r="D62" s="20" t="s">
        <v>768</v>
      </c>
      <c r="E62" s="38">
        <v>2024590260</v>
      </c>
      <c r="F62" s="20" t="s">
        <v>1180</v>
      </c>
      <c r="G62" s="20">
        <v>800153993</v>
      </c>
      <c r="H62" s="20" t="s">
        <v>2461</v>
      </c>
      <c r="I62" s="20" t="s">
        <v>771</v>
      </c>
      <c r="J62" s="23">
        <v>2024000005</v>
      </c>
      <c r="K62" s="103">
        <v>73004</v>
      </c>
      <c r="L62" s="24">
        <v>0</v>
      </c>
    </row>
    <row r="63" spans="1:12" x14ac:dyDescent="0.25">
      <c r="A63" s="25" t="s">
        <v>739</v>
      </c>
      <c r="B63" s="25"/>
      <c r="C63" s="26">
        <v>45628</v>
      </c>
      <c r="D63" s="25" t="s">
        <v>768</v>
      </c>
      <c r="E63" s="37">
        <v>2024590261</v>
      </c>
      <c r="F63" s="25" t="s">
        <v>1180</v>
      </c>
      <c r="G63" s="25">
        <v>800153993</v>
      </c>
      <c r="H63" s="25" t="s">
        <v>2462</v>
      </c>
      <c r="I63" s="25" t="s">
        <v>771</v>
      </c>
      <c r="J63" s="28">
        <v>2024000005</v>
      </c>
      <c r="K63" s="102">
        <v>62054</v>
      </c>
      <c r="L63" s="29">
        <v>0</v>
      </c>
    </row>
    <row r="64" spans="1:12" x14ac:dyDescent="0.25">
      <c r="A64" s="20" t="s">
        <v>739</v>
      </c>
      <c r="B64" s="20"/>
      <c r="C64" s="21">
        <v>45628</v>
      </c>
      <c r="D64" s="20" t="s">
        <v>768</v>
      </c>
      <c r="E64" s="38">
        <v>2024590262</v>
      </c>
      <c r="F64" s="20" t="s">
        <v>1180</v>
      </c>
      <c r="G64" s="20">
        <v>800153993</v>
      </c>
      <c r="H64" s="20" t="s">
        <v>2463</v>
      </c>
      <c r="I64" s="20" t="s">
        <v>771</v>
      </c>
      <c r="J64" s="23">
        <v>2024000005</v>
      </c>
      <c r="K64" s="103">
        <v>62045</v>
      </c>
      <c r="L64" s="24">
        <v>0</v>
      </c>
    </row>
    <row r="65" spans="1:12" x14ac:dyDescent="0.25">
      <c r="A65" s="512"/>
      <c r="B65" s="512"/>
      <c r="C65" s="512"/>
      <c r="D65" s="512"/>
      <c r="E65" s="512"/>
      <c r="F65" s="512"/>
      <c r="G65" s="512"/>
      <c r="H65" s="512"/>
      <c r="I65" s="512"/>
      <c r="J65" s="512"/>
      <c r="K65" s="513"/>
      <c r="L65" s="513"/>
    </row>
    <row r="66" spans="1:12" x14ac:dyDescent="0.25">
      <c r="A66" s="512"/>
      <c r="B66" s="512"/>
      <c r="C66" s="512"/>
      <c r="D66" s="512"/>
      <c r="E66" s="512"/>
      <c r="F66" s="512"/>
      <c r="G66" s="512"/>
      <c r="H66" s="512"/>
      <c r="I66" s="512"/>
      <c r="J66" s="512"/>
      <c r="K66" s="514"/>
      <c r="L66" s="514"/>
    </row>
    <row r="67" spans="1:12" x14ac:dyDescent="0.25">
      <c r="A67" s="516"/>
      <c r="B67" s="516"/>
      <c r="C67" s="516"/>
      <c r="D67" s="516"/>
      <c r="E67" s="516"/>
      <c r="F67" s="516"/>
      <c r="G67" s="516"/>
      <c r="H67" s="516"/>
      <c r="I67" s="516"/>
      <c r="J67" s="30" t="s">
        <v>779</v>
      </c>
      <c r="K67" s="104">
        <v>1248363</v>
      </c>
      <c r="L67" s="30">
        <v>0</v>
      </c>
    </row>
    <row r="69" spans="1:12" x14ac:dyDescent="0.25">
      <c r="A69" t="s">
        <v>1521</v>
      </c>
    </row>
    <row r="70" spans="1:12" x14ac:dyDescent="0.25">
      <c r="A70" s="36" t="s">
        <v>758</v>
      </c>
      <c r="B70" s="36" t="s">
        <v>759</v>
      </c>
      <c r="C70" s="36" t="s">
        <v>760</v>
      </c>
      <c r="D70" s="36" t="s">
        <v>761</v>
      </c>
      <c r="E70" s="36" t="s">
        <v>762</v>
      </c>
      <c r="F70" s="36" t="s">
        <v>763</v>
      </c>
      <c r="G70" s="36" t="s">
        <v>764</v>
      </c>
      <c r="H70" s="36" t="s">
        <v>46</v>
      </c>
      <c r="I70" s="36" t="s">
        <v>765</v>
      </c>
      <c r="J70" s="36" t="s">
        <v>762</v>
      </c>
      <c r="K70" s="36" t="s">
        <v>766</v>
      </c>
      <c r="L70" s="36" t="s">
        <v>767</v>
      </c>
    </row>
    <row r="71" spans="1:12" x14ac:dyDescent="0.25">
      <c r="A71" s="25" t="s">
        <v>668</v>
      </c>
      <c r="B71" s="25"/>
      <c r="C71" s="26">
        <v>45572</v>
      </c>
      <c r="D71" s="25" t="s">
        <v>1200</v>
      </c>
      <c r="E71" s="37">
        <v>2024000822</v>
      </c>
      <c r="F71" s="25" t="s">
        <v>900</v>
      </c>
      <c r="G71" s="25">
        <v>814003050</v>
      </c>
      <c r="H71" s="25" t="s">
        <v>2465</v>
      </c>
      <c r="I71" s="25" t="s">
        <v>771</v>
      </c>
      <c r="J71" s="28">
        <v>2024001887</v>
      </c>
      <c r="K71" s="102">
        <v>3526109</v>
      </c>
      <c r="L71" s="29">
        <v>0</v>
      </c>
    </row>
    <row r="72" spans="1:12" x14ac:dyDescent="0.25">
      <c r="A72" s="20" t="s">
        <v>668</v>
      </c>
      <c r="B72" s="20"/>
      <c r="C72" s="21">
        <v>45580</v>
      </c>
      <c r="D72" s="20" t="s">
        <v>1200</v>
      </c>
      <c r="E72" s="38">
        <v>2024000835</v>
      </c>
      <c r="F72" s="20" t="s">
        <v>900</v>
      </c>
      <c r="G72" s="20">
        <v>814003050</v>
      </c>
      <c r="H72" s="20" t="s">
        <v>2466</v>
      </c>
      <c r="I72" s="20" t="s">
        <v>771</v>
      </c>
      <c r="J72" s="23">
        <v>2024001887</v>
      </c>
      <c r="K72" s="103">
        <v>778563</v>
      </c>
      <c r="L72" s="24">
        <v>0</v>
      </c>
    </row>
    <row r="73" spans="1:12" x14ac:dyDescent="0.25">
      <c r="A73" s="25" t="s">
        <v>668</v>
      </c>
      <c r="B73" s="25"/>
      <c r="C73" s="26">
        <v>45589</v>
      </c>
      <c r="D73" s="25" t="s">
        <v>1200</v>
      </c>
      <c r="E73" s="37">
        <v>2024000872</v>
      </c>
      <c r="F73" s="25" t="s">
        <v>900</v>
      </c>
      <c r="G73" s="25">
        <v>814003050</v>
      </c>
      <c r="H73" s="25" t="s">
        <v>2467</v>
      </c>
      <c r="I73" s="25" t="s">
        <v>771</v>
      </c>
      <c r="J73" s="28">
        <v>2024001887</v>
      </c>
      <c r="K73" s="102">
        <v>2977708.64</v>
      </c>
      <c r="L73" s="29">
        <v>0</v>
      </c>
    </row>
    <row r="74" spans="1:12" x14ac:dyDescent="0.25">
      <c r="A74" s="20" t="s">
        <v>668</v>
      </c>
      <c r="B74" s="20"/>
      <c r="C74" s="21">
        <v>45618</v>
      </c>
      <c r="D74" s="20" t="s">
        <v>1200</v>
      </c>
      <c r="E74" s="38">
        <v>2024000980</v>
      </c>
      <c r="F74" s="20" t="s">
        <v>900</v>
      </c>
      <c r="G74" s="20">
        <v>814003050</v>
      </c>
      <c r="H74" s="20" t="s">
        <v>2468</v>
      </c>
      <c r="I74" s="20" t="s">
        <v>771</v>
      </c>
      <c r="J74" s="23">
        <v>2024002966</v>
      </c>
      <c r="K74" s="103">
        <v>1652423</v>
      </c>
      <c r="L74" s="24">
        <v>0</v>
      </c>
    </row>
    <row r="75" spans="1:12" x14ac:dyDescent="0.25">
      <c r="A75" s="25" t="s">
        <v>668</v>
      </c>
      <c r="B75" s="25"/>
      <c r="C75" s="26">
        <v>45632</v>
      </c>
      <c r="D75" s="25" t="s">
        <v>1200</v>
      </c>
      <c r="E75" s="37">
        <v>2024001041</v>
      </c>
      <c r="F75" s="25" t="s">
        <v>900</v>
      </c>
      <c r="G75" s="25">
        <v>814003050</v>
      </c>
      <c r="H75" s="25" t="s">
        <v>2469</v>
      </c>
      <c r="I75" s="25" t="s">
        <v>771</v>
      </c>
      <c r="J75" s="28">
        <v>2024003162</v>
      </c>
      <c r="K75" s="102">
        <v>4008681</v>
      </c>
      <c r="L75" s="29">
        <v>0</v>
      </c>
    </row>
    <row r="76" spans="1:12" x14ac:dyDescent="0.25">
      <c r="A76" s="20" t="s">
        <v>668</v>
      </c>
      <c r="B76" s="20"/>
      <c r="C76" s="21">
        <v>45646</v>
      </c>
      <c r="D76" s="20" t="s">
        <v>1200</v>
      </c>
      <c r="E76" s="38">
        <v>2024001095</v>
      </c>
      <c r="F76" s="20" t="s">
        <v>900</v>
      </c>
      <c r="G76" s="20">
        <v>814003050</v>
      </c>
      <c r="H76" s="20" t="s">
        <v>2470</v>
      </c>
      <c r="I76" s="20" t="s">
        <v>771</v>
      </c>
      <c r="J76" s="23">
        <v>2024003392</v>
      </c>
      <c r="K76" s="103">
        <v>2285942</v>
      </c>
      <c r="L76" s="24">
        <v>0</v>
      </c>
    </row>
    <row r="77" spans="1:12" x14ac:dyDescent="0.25">
      <c r="A77" s="25" t="s">
        <v>668</v>
      </c>
      <c r="B77" s="25"/>
      <c r="C77" s="26">
        <v>45646</v>
      </c>
      <c r="D77" s="25" t="s">
        <v>1200</v>
      </c>
      <c r="E77" s="37">
        <v>2024001096</v>
      </c>
      <c r="F77" s="25" t="s">
        <v>900</v>
      </c>
      <c r="G77" s="25">
        <v>814003050</v>
      </c>
      <c r="H77" s="25" t="s">
        <v>2471</v>
      </c>
      <c r="I77" s="25" t="s">
        <v>771</v>
      </c>
      <c r="J77" s="28">
        <v>2024003392</v>
      </c>
      <c r="K77" s="102">
        <v>2396050</v>
      </c>
      <c r="L77" s="29">
        <v>0</v>
      </c>
    </row>
    <row r="78" spans="1:12" x14ac:dyDescent="0.25">
      <c r="A78" s="512"/>
      <c r="B78" s="512"/>
      <c r="C78" s="512"/>
      <c r="D78" s="512"/>
      <c r="E78" s="512"/>
      <c r="F78" s="512"/>
      <c r="G78" s="512"/>
      <c r="H78" s="512"/>
      <c r="I78" s="512"/>
      <c r="J78" s="512"/>
      <c r="K78" s="513"/>
      <c r="L78" s="513"/>
    </row>
    <row r="79" spans="1:12" x14ac:dyDescent="0.25">
      <c r="A79" s="512"/>
      <c r="B79" s="512"/>
      <c r="C79" s="512"/>
      <c r="D79" s="512"/>
      <c r="E79" s="512"/>
      <c r="F79" s="512"/>
      <c r="G79" s="512"/>
      <c r="H79" s="512"/>
      <c r="I79" s="512"/>
      <c r="J79" s="512"/>
      <c r="K79" s="514"/>
      <c r="L79" s="514"/>
    </row>
    <row r="80" spans="1:12" x14ac:dyDescent="0.25">
      <c r="A80" s="516"/>
      <c r="B80" s="516"/>
      <c r="C80" s="516"/>
      <c r="D80" s="516"/>
      <c r="E80" s="516"/>
      <c r="F80" s="516"/>
      <c r="G80" s="516"/>
      <c r="H80" s="516"/>
      <c r="I80" s="516"/>
      <c r="J80" s="30" t="s">
        <v>779</v>
      </c>
      <c r="K80" s="104">
        <v>17625476.640000001</v>
      </c>
      <c r="L80" s="30">
        <v>0</v>
      </c>
    </row>
    <row r="81" spans="1:12" x14ac:dyDescent="0.25">
      <c r="A81" t="s">
        <v>1527</v>
      </c>
    </row>
    <row r="82" spans="1:12" x14ac:dyDescent="0.25">
      <c r="A82" s="36" t="s">
        <v>758</v>
      </c>
      <c r="B82" s="36" t="s">
        <v>759</v>
      </c>
      <c r="C82" s="36" t="s">
        <v>760</v>
      </c>
      <c r="D82" s="36" t="s">
        <v>761</v>
      </c>
      <c r="E82" s="36" t="s">
        <v>762</v>
      </c>
      <c r="F82" s="36" t="s">
        <v>763</v>
      </c>
      <c r="G82" s="36" t="s">
        <v>764</v>
      </c>
      <c r="H82" s="36" t="s">
        <v>46</v>
      </c>
      <c r="I82" s="36" t="s">
        <v>765</v>
      </c>
      <c r="J82" s="36" t="s">
        <v>762</v>
      </c>
      <c r="K82" s="36" t="s">
        <v>766</v>
      </c>
      <c r="L82" s="36" t="s">
        <v>767</v>
      </c>
    </row>
    <row r="83" spans="1:12" x14ac:dyDescent="0.25">
      <c r="A83" s="25" t="s">
        <v>669</v>
      </c>
      <c r="B83" s="25"/>
      <c r="C83" s="26">
        <v>45593</v>
      </c>
      <c r="D83" s="25" t="s">
        <v>1206</v>
      </c>
      <c r="E83" s="37">
        <v>2024000360</v>
      </c>
      <c r="F83" s="25" t="s">
        <v>900</v>
      </c>
      <c r="G83" s="25">
        <v>814003050</v>
      </c>
      <c r="H83" s="25" t="s">
        <v>2472</v>
      </c>
      <c r="I83" s="25" t="s">
        <v>771</v>
      </c>
      <c r="J83" s="28">
        <v>2024001887</v>
      </c>
      <c r="K83" s="102">
        <v>946864</v>
      </c>
      <c r="L83" s="29">
        <v>0</v>
      </c>
    </row>
    <row r="84" spans="1:12" x14ac:dyDescent="0.25">
      <c r="A84" s="20" t="s">
        <v>669</v>
      </c>
      <c r="B84" s="20"/>
      <c r="C84" s="21">
        <v>45609</v>
      </c>
      <c r="D84" s="20" t="s">
        <v>1206</v>
      </c>
      <c r="E84" s="38">
        <v>2024000379</v>
      </c>
      <c r="F84" s="20" t="s">
        <v>900</v>
      </c>
      <c r="G84" s="20">
        <v>814003050</v>
      </c>
      <c r="H84" s="20" t="s">
        <v>2473</v>
      </c>
      <c r="I84" s="20" t="s">
        <v>771</v>
      </c>
      <c r="J84" s="23">
        <v>2024001887</v>
      </c>
      <c r="K84" s="103">
        <v>963283</v>
      </c>
      <c r="L84" s="24">
        <v>0</v>
      </c>
    </row>
    <row r="85" spans="1:12" x14ac:dyDescent="0.25">
      <c r="A85" s="25" t="s">
        <v>669</v>
      </c>
      <c r="B85" s="25"/>
      <c r="C85" s="26">
        <v>45622</v>
      </c>
      <c r="D85" s="25" t="s">
        <v>1206</v>
      </c>
      <c r="E85" s="37">
        <v>2024000388</v>
      </c>
      <c r="F85" s="25" t="s">
        <v>900</v>
      </c>
      <c r="G85" s="25">
        <v>814003050</v>
      </c>
      <c r="H85" s="25" t="s">
        <v>2474</v>
      </c>
      <c r="I85" s="25" t="s">
        <v>771</v>
      </c>
      <c r="J85" s="28">
        <v>2024003067</v>
      </c>
      <c r="K85" s="102">
        <v>736159</v>
      </c>
      <c r="L85" s="29">
        <v>0</v>
      </c>
    </row>
    <row r="86" spans="1:12" x14ac:dyDescent="0.25">
      <c r="A86" s="20" t="s">
        <v>669</v>
      </c>
      <c r="B86" s="20"/>
      <c r="C86" s="21">
        <v>45635</v>
      </c>
      <c r="D86" s="20" t="s">
        <v>1206</v>
      </c>
      <c r="E86" s="38">
        <v>2024000406</v>
      </c>
      <c r="F86" s="20" t="s">
        <v>900</v>
      </c>
      <c r="G86" s="20">
        <v>814003050</v>
      </c>
      <c r="H86" s="20" t="s">
        <v>2475</v>
      </c>
      <c r="I86" s="20" t="s">
        <v>771</v>
      </c>
      <c r="J86" s="23">
        <v>2024003162</v>
      </c>
      <c r="K86" s="103">
        <v>998273</v>
      </c>
      <c r="L86" s="24">
        <v>0</v>
      </c>
    </row>
    <row r="87" spans="1:12" x14ac:dyDescent="0.25">
      <c r="A87" s="25" t="s">
        <v>669</v>
      </c>
      <c r="B87" s="25"/>
      <c r="C87" s="26">
        <v>45649</v>
      </c>
      <c r="D87" s="25" t="s">
        <v>1206</v>
      </c>
      <c r="E87" s="37">
        <v>2024000416</v>
      </c>
      <c r="F87" s="25" t="s">
        <v>900</v>
      </c>
      <c r="G87" s="25">
        <v>814003050</v>
      </c>
      <c r="H87" s="25" t="s">
        <v>2476</v>
      </c>
      <c r="I87" s="25" t="s">
        <v>771</v>
      </c>
      <c r="J87" s="28">
        <v>2024003392</v>
      </c>
      <c r="K87" s="102">
        <v>868190</v>
      </c>
      <c r="L87" s="29">
        <v>0</v>
      </c>
    </row>
    <row r="88" spans="1:12" x14ac:dyDescent="0.25">
      <c r="A88" s="20" t="s">
        <v>669</v>
      </c>
      <c r="B88" s="20"/>
      <c r="C88" s="21">
        <v>45589</v>
      </c>
      <c r="D88" s="20" t="s">
        <v>1200</v>
      </c>
      <c r="E88" s="38">
        <v>2024000872</v>
      </c>
      <c r="F88" s="20" t="s">
        <v>900</v>
      </c>
      <c r="G88" s="20">
        <v>814003050</v>
      </c>
      <c r="H88" s="20" t="s">
        <v>2467</v>
      </c>
      <c r="I88" s="20" t="s">
        <v>771</v>
      </c>
      <c r="J88" s="23">
        <v>2024001887</v>
      </c>
      <c r="K88" s="103">
        <v>1422744.36</v>
      </c>
      <c r="L88" s="24">
        <v>0</v>
      </c>
    </row>
    <row r="89" spans="1:12" x14ac:dyDescent="0.25">
      <c r="A89" s="25" t="s">
        <v>669</v>
      </c>
      <c r="B89" s="25"/>
      <c r="C89" s="26">
        <v>45605</v>
      </c>
      <c r="D89" s="25" t="s">
        <v>1200</v>
      </c>
      <c r="E89" s="37">
        <v>2024000945</v>
      </c>
      <c r="F89" s="25" t="s">
        <v>900</v>
      </c>
      <c r="G89" s="25">
        <v>814003050</v>
      </c>
      <c r="H89" s="25" t="s">
        <v>2477</v>
      </c>
      <c r="I89" s="25" t="s">
        <v>771</v>
      </c>
      <c r="J89" s="28">
        <v>2024001887</v>
      </c>
      <c r="K89" s="102">
        <v>1931127</v>
      </c>
      <c r="L89" s="29">
        <v>0</v>
      </c>
    </row>
    <row r="90" spans="1:12" x14ac:dyDescent="0.25">
      <c r="A90" s="20" t="s">
        <v>669</v>
      </c>
      <c r="B90" s="20"/>
      <c r="C90" s="21">
        <v>45608</v>
      </c>
      <c r="D90" s="20" t="s">
        <v>1200</v>
      </c>
      <c r="E90" s="38">
        <v>2024000948</v>
      </c>
      <c r="F90" s="20" t="s">
        <v>900</v>
      </c>
      <c r="G90" s="20">
        <v>814003050</v>
      </c>
      <c r="H90" s="20" t="s">
        <v>2478</v>
      </c>
      <c r="I90" s="20" t="s">
        <v>771</v>
      </c>
      <c r="J90" s="23">
        <v>2024001887</v>
      </c>
      <c r="K90" s="103">
        <v>2285517</v>
      </c>
      <c r="L90" s="24">
        <v>0</v>
      </c>
    </row>
    <row r="91" spans="1:12" x14ac:dyDescent="0.25">
      <c r="A91" s="25" t="s">
        <v>669</v>
      </c>
      <c r="B91" s="25"/>
      <c r="C91" s="26">
        <v>45618</v>
      </c>
      <c r="D91" s="25" t="s">
        <v>1200</v>
      </c>
      <c r="E91" s="37">
        <v>2024000980</v>
      </c>
      <c r="F91" s="25" t="s">
        <v>900</v>
      </c>
      <c r="G91" s="25">
        <v>814003050</v>
      </c>
      <c r="H91" s="25" t="s">
        <v>2468</v>
      </c>
      <c r="I91" s="25" t="s">
        <v>771</v>
      </c>
      <c r="J91" s="28">
        <v>2024001887</v>
      </c>
      <c r="K91" s="102">
        <v>141447</v>
      </c>
      <c r="L91" s="29">
        <v>0</v>
      </c>
    </row>
    <row r="92" spans="1:12" x14ac:dyDescent="0.25">
      <c r="A92" s="20" t="s">
        <v>669</v>
      </c>
      <c r="B92" s="20"/>
      <c r="C92" s="21">
        <v>45618</v>
      </c>
      <c r="D92" s="20" t="s">
        <v>1200</v>
      </c>
      <c r="E92" s="38">
        <v>2024000981</v>
      </c>
      <c r="F92" s="20" t="s">
        <v>900</v>
      </c>
      <c r="G92" s="20">
        <v>814003050</v>
      </c>
      <c r="H92" s="20" t="s">
        <v>2479</v>
      </c>
      <c r="I92" s="20" t="s">
        <v>771</v>
      </c>
      <c r="J92" s="23">
        <v>2024001887</v>
      </c>
      <c r="K92" s="103">
        <v>1843565</v>
      </c>
      <c r="L92" s="24">
        <v>0</v>
      </c>
    </row>
    <row r="93" spans="1:12" x14ac:dyDescent="0.25">
      <c r="A93" s="512"/>
      <c r="B93" s="512"/>
      <c r="C93" s="512"/>
      <c r="D93" s="512"/>
      <c r="E93" s="512"/>
      <c r="F93" s="512"/>
      <c r="G93" s="512"/>
      <c r="H93" s="512"/>
      <c r="I93" s="512"/>
      <c r="J93" s="512"/>
      <c r="K93" s="513"/>
      <c r="L93" s="513"/>
    </row>
    <row r="94" spans="1:12" x14ac:dyDescent="0.25">
      <c r="A94" s="512"/>
      <c r="B94" s="512"/>
      <c r="C94" s="512"/>
      <c r="D94" s="512"/>
      <c r="E94" s="512"/>
      <c r="F94" s="512"/>
      <c r="G94" s="512"/>
      <c r="H94" s="512"/>
      <c r="I94" s="512"/>
      <c r="J94" s="512"/>
      <c r="K94" s="514"/>
      <c r="L94" s="514"/>
    </row>
    <row r="95" spans="1:12" x14ac:dyDescent="0.25">
      <c r="A95" s="516"/>
      <c r="B95" s="516"/>
      <c r="C95" s="516"/>
      <c r="D95" s="516"/>
      <c r="E95" s="516"/>
      <c r="F95" s="516"/>
      <c r="G95" s="516"/>
      <c r="H95" s="516"/>
      <c r="I95" s="516"/>
      <c r="J95" s="30" t="s">
        <v>779</v>
      </c>
      <c r="K95" s="104">
        <v>12137169.359999999</v>
      </c>
      <c r="L95" s="30">
        <v>0</v>
      </c>
    </row>
    <row r="97" spans="1:12" x14ac:dyDescent="0.25">
      <c r="A97" t="s">
        <v>2423</v>
      </c>
    </row>
    <row r="98" spans="1:12" x14ac:dyDescent="0.25">
      <c r="A98" s="36" t="s">
        <v>758</v>
      </c>
      <c r="B98" s="36" t="s">
        <v>759</v>
      </c>
      <c r="C98" s="36" t="s">
        <v>760</v>
      </c>
      <c r="D98" s="36" t="s">
        <v>761</v>
      </c>
      <c r="E98" s="36" t="s">
        <v>762</v>
      </c>
      <c r="F98" s="36" t="s">
        <v>763</v>
      </c>
      <c r="G98" s="36" t="s">
        <v>764</v>
      </c>
      <c r="H98" s="36" t="s">
        <v>46</v>
      </c>
      <c r="I98" s="36" t="s">
        <v>765</v>
      </c>
      <c r="J98" s="36" t="s">
        <v>762</v>
      </c>
      <c r="K98" s="36" t="s">
        <v>766</v>
      </c>
      <c r="L98" s="36" t="s">
        <v>767</v>
      </c>
    </row>
    <row r="99" spans="1:12" x14ac:dyDescent="0.25">
      <c r="A99" s="25" t="s">
        <v>667</v>
      </c>
      <c r="B99" s="25"/>
      <c r="C99" s="26">
        <v>45626</v>
      </c>
      <c r="D99" s="25" t="s">
        <v>1206</v>
      </c>
      <c r="E99" s="37">
        <v>2024000394</v>
      </c>
      <c r="F99" s="25" t="s">
        <v>1882</v>
      </c>
      <c r="G99" s="25">
        <v>27282101</v>
      </c>
      <c r="H99" s="25" t="s">
        <v>2480</v>
      </c>
      <c r="I99" s="25" t="s">
        <v>771</v>
      </c>
      <c r="J99" s="28">
        <v>2024000042</v>
      </c>
      <c r="K99" s="102">
        <v>20000</v>
      </c>
      <c r="L99" s="29">
        <v>0</v>
      </c>
    </row>
    <row r="100" spans="1:12" x14ac:dyDescent="0.25">
      <c r="A100" s="20" t="s">
        <v>667</v>
      </c>
      <c r="B100" s="20"/>
      <c r="C100" s="21">
        <v>45656</v>
      </c>
      <c r="D100" s="20" t="s">
        <v>1206</v>
      </c>
      <c r="E100" s="38">
        <v>2024000443</v>
      </c>
      <c r="F100" s="20" t="s">
        <v>1882</v>
      </c>
      <c r="G100" s="20">
        <v>27282101</v>
      </c>
      <c r="H100" s="20" t="s">
        <v>2481</v>
      </c>
      <c r="I100" s="20" t="s">
        <v>771</v>
      </c>
      <c r="J100" s="23">
        <v>2024000042</v>
      </c>
      <c r="K100" s="103">
        <v>68064</v>
      </c>
      <c r="L100" s="24">
        <v>0</v>
      </c>
    </row>
    <row r="101" spans="1:12" x14ac:dyDescent="0.25">
      <c r="A101" s="512"/>
      <c r="B101" s="512"/>
      <c r="C101" s="512"/>
      <c r="D101" s="512"/>
      <c r="E101" s="512"/>
      <c r="F101" s="512"/>
      <c r="G101" s="512"/>
      <c r="H101" s="512"/>
      <c r="I101" s="512"/>
      <c r="J101" s="512"/>
      <c r="K101" s="513"/>
      <c r="L101" s="513"/>
    </row>
    <row r="102" spans="1:12" x14ac:dyDescent="0.25">
      <c r="A102" s="512"/>
      <c r="B102" s="512"/>
      <c r="C102" s="512"/>
      <c r="D102" s="512"/>
      <c r="E102" s="512"/>
      <c r="F102" s="512"/>
      <c r="G102" s="512"/>
      <c r="H102" s="512"/>
      <c r="I102" s="512"/>
      <c r="J102" s="512"/>
      <c r="K102" s="514"/>
      <c r="L102" s="514"/>
    </row>
    <row r="103" spans="1:12" x14ac:dyDescent="0.25">
      <c r="A103" s="516"/>
      <c r="B103" s="516"/>
      <c r="C103" s="516"/>
      <c r="D103" s="516"/>
      <c r="E103" s="516"/>
      <c r="F103" s="516"/>
      <c r="G103" s="516"/>
      <c r="H103" s="516"/>
      <c r="I103" s="516"/>
      <c r="J103" s="30" t="s">
        <v>779</v>
      </c>
      <c r="K103" s="104">
        <v>88064</v>
      </c>
      <c r="L103" s="30">
        <v>0</v>
      </c>
    </row>
    <row r="104" spans="1:12" x14ac:dyDescent="0.25">
      <c r="A104" t="s">
        <v>2495</v>
      </c>
    </row>
    <row r="105" spans="1:12" x14ac:dyDescent="0.25">
      <c r="A105" s="36" t="s">
        <v>758</v>
      </c>
      <c r="B105" s="36" t="s">
        <v>759</v>
      </c>
      <c r="C105" s="36" t="s">
        <v>760</v>
      </c>
      <c r="D105" s="36" t="s">
        <v>761</v>
      </c>
      <c r="E105" s="36" t="s">
        <v>762</v>
      </c>
      <c r="F105" s="36" t="s">
        <v>763</v>
      </c>
      <c r="G105" s="36" t="s">
        <v>764</v>
      </c>
      <c r="H105" s="36" t="s">
        <v>46</v>
      </c>
      <c r="I105" s="36" t="s">
        <v>765</v>
      </c>
      <c r="J105" s="36" t="s">
        <v>762</v>
      </c>
      <c r="K105" s="36" t="s">
        <v>766</v>
      </c>
      <c r="L105" s="36" t="s">
        <v>767</v>
      </c>
    </row>
    <row r="106" spans="1:12" x14ac:dyDescent="0.25">
      <c r="A106" s="25" t="s">
        <v>444</v>
      </c>
      <c r="B106" s="25"/>
      <c r="C106" s="26">
        <v>45573</v>
      </c>
      <c r="D106" s="25" t="s">
        <v>768</v>
      </c>
      <c r="E106" s="37">
        <v>2024101177</v>
      </c>
      <c r="F106" s="25" t="s">
        <v>2230</v>
      </c>
      <c r="G106" s="25">
        <v>900274678</v>
      </c>
      <c r="H106" s="25" t="s">
        <v>2482</v>
      </c>
      <c r="I106" s="25" t="s">
        <v>771</v>
      </c>
      <c r="J106" s="28">
        <v>2024001525</v>
      </c>
      <c r="K106" s="102">
        <v>1944874</v>
      </c>
      <c r="L106" s="29">
        <v>0</v>
      </c>
    </row>
    <row r="107" spans="1:12" x14ac:dyDescent="0.25">
      <c r="A107" s="20" t="s">
        <v>444</v>
      </c>
      <c r="B107" s="20"/>
      <c r="C107" s="21">
        <v>45581</v>
      </c>
      <c r="D107" s="20" t="s">
        <v>768</v>
      </c>
      <c r="E107" s="38">
        <v>2024101187</v>
      </c>
      <c r="F107" s="20" t="s">
        <v>2483</v>
      </c>
      <c r="G107" s="20">
        <v>87061799</v>
      </c>
      <c r="H107" s="20" t="s">
        <v>2484</v>
      </c>
      <c r="I107" s="20" t="s">
        <v>771</v>
      </c>
      <c r="J107" s="23">
        <v>2024002434</v>
      </c>
      <c r="K107" s="103">
        <v>600000</v>
      </c>
      <c r="L107" s="24">
        <v>0</v>
      </c>
    </row>
    <row r="108" spans="1:12" x14ac:dyDescent="0.25">
      <c r="A108" s="25" t="s">
        <v>444</v>
      </c>
      <c r="B108" s="25"/>
      <c r="C108" s="26">
        <v>45593</v>
      </c>
      <c r="D108" s="25" t="s">
        <v>768</v>
      </c>
      <c r="E108" s="37">
        <v>2024101197</v>
      </c>
      <c r="F108" s="25" t="s">
        <v>2232</v>
      </c>
      <c r="G108" s="25">
        <v>1085313877</v>
      </c>
      <c r="H108" s="25" t="s">
        <v>2485</v>
      </c>
      <c r="I108" s="25" t="s">
        <v>771</v>
      </c>
      <c r="J108" s="28">
        <v>2024001122</v>
      </c>
      <c r="K108" s="102">
        <v>3250000</v>
      </c>
      <c r="L108" s="29">
        <v>0</v>
      </c>
    </row>
    <row r="109" spans="1:12" x14ac:dyDescent="0.25">
      <c r="A109" s="20" t="s">
        <v>444</v>
      </c>
      <c r="B109" s="20"/>
      <c r="C109" s="21">
        <v>45593</v>
      </c>
      <c r="D109" s="20" t="s">
        <v>768</v>
      </c>
      <c r="E109" s="38">
        <v>2024101198</v>
      </c>
      <c r="F109" s="20" t="s">
        <v>1011</v>
      </c>
      <c r="G109" s="20">
        <v>1085256774</v>
      </c>
      <c r="H109" s="20" t="s">
        <v>2486</v>
      </c>
      <c r="I109" s="20" t="s">
        <v>771</v>
      </c>
      <c r="J109" s="23">
        <v>2024001120</v>
      </c>
      <c r="K109" s="103">
        <v>1600000</v>
      </c>
      <c r="L109" s="24">
        <v>0</v>
      </c>
    </row>
    <row r="110" spans="1:12" x14ac:dyDescent="0.25">
      <c r="A110" s="25" t="s">
        <v>444</v>
      </c>
      <c r="B110" s="25"/>
      <c r="C110" s="26">
        <v>45611</v>
      </c>
      <c r="D110" s="25" t="s">
        <v>768</v>
      </c>
      <c r="E110" s="37">
        <v>2024101277</v>
      </c>
      <c r="F110" s="25" t="s">
        <v>1017</v>
      </c>
      <c r="G110" s="25">
        <v>1085315713</v>
      </c>
      <c r="H110" s="25" t="s">
        <v>2487</v>
      </c>
      <c r="I110" s="25" t="s">
        <v>771</v>
      </c>
      <c r="J110" s="28">
        <v>2024002790</v>
      </c>
      <c r="K110" s="102">
        <v>2000000</v>
      </c>
      <c r="L110" s="29">
        <v>0</v>
      </c>
    </row>
    <row r="111" spans="1:12" x14ac:dyDescent="0.25">
      <c r="A111" s="20" t="s">
        <v>444</v>
      </c>
      <c r="B111" s="20"/>
      <c r="C111" s="21">
        <v>45622</v>
      </c>
      <c r="D111" s="20" t="s">
        <v>768</v>
      </c>
      <c r="E111" s="38">
        <v>2024101306</v>
      </c>
      <c r="F111" s="20" t="s">
        <v>2232</v>
      </c>
      <c r="G111" s="20">
        <v>1085313877</v>
      </c>
      <c r="H111" s="20" t="s">
        <v>2488</v>
      </c>
      <c r="I111" s="20" t="s">
        <v>771</v>
      </c>
      <c r="J111" s="23">
        <v>2024001122</v>
      </c>
      <c r="K111" s="103">
        <v>3250000</v>
      </c>
      <c r="L111" s="24">
        <v>0</v>
      </c>
    </row>
    <row r="112" spans="1:12" x14ac:dyDescent="0.25">
      <c r="A112" s="25" t="s">
        <v>444</v>
      </c>
      <c r="B112" s="25"/>
      <c r="C112" s="26">
        <v>45622</v>
      </c>
      <c r="D112" s="25" t="s">
        <v>768</v>
      </c>
      <c r="E112" s="37">
        <v>2024101308</v>
      </c>
      <c r="F112" s="25" t="s">
        <v>1011</v>
      </c>
      <c r="G112" s="25">
        <v>1085256774</v>
      </c>
      <c r="H112" s="25" t="s">
        <v>2489</v>
      </c>
      <c r="I112" s="25" t="s">
        <v>771</v>
      </c>
      <c r="J112" s="28">
        <v>2024001120</v>
      </c>
      <c r="K112" s="102">
        <v>1600000</v>
      </c>
      <c r="L112" s="29">
        <v>0</v>
      </c>
    </row>
    <row r="113" spans="1:12" x14ac:dyDescent="0.25">
      <c r="A113" s="20" t="s">
        <v>444</v>
      </c>
      <c r="B113" s="20"/>
      <c r="C113" s="21">
        <v>45630</v>
      </c>
      <c r="D113" s="20" t="s">
        <v>768</v>
      </c>
      <c r="E113" s="38">
        <v>2024101329</v>
      </c>
      <c r="F113" s="20" t="s">
        <v>2230</v>
      </c>
      <c r="G113" s="20">
        <v>900274678</v>
      </c>
      <c r="H113" s="20" t="s">
        <v>2490</v>
      </c>
      <c r="I113" s="20" t="s">
        <v>771</v>
      </c>
      <c r="J113" s="23">
        <v>2024001525</v>
      </c>
      <c r="K113" s="103">
        <v>1944874</v>
      </c>
      <c r="L113" s="24">
        <v>0</v>
      </c>
    </row>
    <row r="114" spans="1:12" x14ac:dyDescent="0.25">
      <c r="A114" s="25" t="s">
        <v>444</v>
      </c>
      <c r="B114" s="25"/>
      <c r="C114" s="26">
        <v>45649</v>
      </c>
      <c r="D114" s="25" t="s">
        <v>768</v>
      </c>
      <c r="E114" s="37">
        <v>2024101370</v>
      </c>
      <c r="F114" s="25" t="s">
        <v>2232</v>
      </c>
      <c r="G114" s="25">
        <v>1085313877</v>
      </c>
      <c r="H114" s="25" t="s">
        <v>2491</v>
      </c>
      <c r="I114" s="25" t="s">
        <v>771</v>
      </c>
      <c r="J114" s="28">
        <v>2024001122</v>
      </c>
      <c r="K114" s="102">
        <v>3250000</v>
      </c>
      <c r="L114" s="29">
        <v>0</v>
      </c>
    </row>
    <row r="115" spans="1:12" x14ac:dyDescent="0.25">
      <c r="A115" s="20" t="s">
        <v>444</v>
      </c>
      <c r="B115" s="20"/>
      <c r="C115" s="21">
        <v>45649</v>
      </c>
      <c r="D115" s="20" t="s">
        <v>768</v>
      </c>
      <c r="E115" s="38">
        <v>2024101371</v>
      </c>
      <c r="F115" s="20" t="s">
        <v>1011</v>
      </c>
      <c r="G115" s="20">
        <v>1085256774</v>
      </c>
      <c r="H115" s="20" t="s">
        <v>2492</v>
      </c>
      <c r="I115" s="20" t="s">
        <v>771</v>
      </c>
      <c r="J115" s="23">
        <v>2024001120</v>
      </c>
      <c r="K115" s="103">
        <v>1600000</v>
      </c>
      <c r="L115" s="24">
        <v>0</v>
      </c>
    </row>
    <row r="116" spans="1:12" x14ac:dyDescent="0.25">
      <c r="A116" s="25" t="s">
        <v>444</v>
      </c>
      <c r="B116" s="25"/>
      <c r="C116" s="26">
        <v>45656</v>
      </c>
      <c r="D116" s="25" t="s">
        <v>768</v>
      </c>
      <c r="E116" s="37">
        <v>2024101434</v>
      </c>
      <c r="F116" s="25" t="s">
        <v>2395</v>
      </c>
      <c r="G116" s="25">
        <v>1085307429</v>
      </c>
      <c r="H116" s="25" t="s">
        <v>2493</v>
      </c>
      <c r="I116" s="25" t="s">
        <v>771</v>
      </c>
      <c r="J116" s="28">
        <v>2024002288</v>
      </c>
      <c r="K116" s="102">
        <v>8400000</v>
      </c>
      <c r="L116" s="29">
        <v>0</v>
      </c>
    </row>
    <row r="117" spans="1:12" x14ac:dyDescent="0.25">
      <c r="A117" s="20" t="s">
        <v>444</v>
      </c>
      <c r="B117" s="20"/>
      <c r="C117" s="21">
        <v>45656</v>
      </c>
      <c r="D117" s="20" t="s">
        <v>768</v>
      </c>
      <c r="E117" s="38">
        <v>2024101435</v>
      </c>
      <c r="F117" s="20" t="s">
        <v>2395</v>
      </c>
      <c r="G117" s="20">
        <v>1085307429</v>
      </c>
      <c r="H117" s="20" t="s">
        <v>2494</v>
      </c>
      <c r="I117" s="20" t="s">
        <v>771</v>
      </c>
      <c r="J117" s="23">
        <v>2024001948</v>
      </c>
      <c r="K117" s="103">
        <v>2800000</v>
      </c>
      <c r="L117" s="24">
        <v>0</v>
      </c>
    </row>
    <row r="118" spans="1:12" x14ac:dyDescent="0.25">
      <c r="A118" s="512"/>
      <c r="B118" s="512"/>
      <c r="C118" s="512"/>
      <c r="D118" s="512"/>
      <c r="E118" s="512"/>
      <c r="F118" s="512"/>
      <c r="G118" s="512"/>
      <c r="H118" s="512"/>
      <c r="I118" s="512"/>
      <c r="J118" s="512"/>
      <c r="K118" s="513"/>
      <c r="L118" s="513"/>
    </row>
    <row r="119" spans="1:12" x14ac:dyDescent="0.25">
      <c r="A119" s="512"/>
      <c r="B119" s="512"/>
      <c r="C119" s="512"/>
      <c r="D119" s="512"/>
      <c r="E119" s="512"/>
      <c r="F119" s="512"/>
      <c r="G119" s="512"/>
      <c r="H119" s="512"/>
      <c r="I119" s="512"/>
      <c r="J119" s="512"/>
      <c r="K119" s="514"/>
      <c r="L119" s="514"/>
    </row>
    <row r="120" spans="1:12" x14ac:dyDescent="0.25">
      <c r="A120" s="516"/>
      <c r="B120" s="516"/>
      <c r="C120" s="516"/>
      <c r="D120" s="516"/>
      <c r="E120" s="516"/>
      <c r="F120" s="516"/>
      <c r="G120" s="516"/>
      <c r="H120" s="516"/>
      <c r="I120" s="516"/>
      <c r="J120" s="30" t="s">
        <v>779</v>
      </c>
      <c r="K120" s="104">
        <v>32239748</v>
      </c>
      <c r="L120" s="30">
        <v>0</v>
      </c>
    </row>
    <row r="122" spans="1:12" x14ac:dyDescent="0.25">
      <c r="A122" t="s">
        <v>2509</v>
      </c>
    </row>
    <row r="123" spans="1:12" x14ac:dyDescent="0.25">
      <c r="A123" s="36" t="s">
        <v>758</v>
      </c>
      <c r="B123" s="36" t="s">
        <v>759</v>
      </c>
      <c r="C123" s="36" t="s">
        <v>760</v>
      </c>
      <c r="D123" s="36" t="s">
        <v>761</v>
      </c>
      <c r="E123" s="36" t="s">
        <v>762</v>
      </c>
      <c r="F123" s="36" t="s">
        <v>763</v>
      </c>
      <c r="G123" s="36" t="s">
        <v>764</v>
      </c>
      <c r="H123" s="36" t="s">
        <v>46</v>
      </c>
      <c r="I123" s="36" t="s">
        <v>765</v>
      </c>
      <c r="J123" s="36" t="s">
        <v>762</v>
      </c>
      <c r="K123" s="36" t="s">
        <v>766</v>
      </c>
      <c r="L123" s="36" t="s">
        <v>767</v>
      </c>
    </row>
    <row r="124" spans="1:12" x14ac:dyDescent="0.25">
      <c r="A124" s="25" t="s">
        <v>652</v>
      </c>
      <c r="B124" s="25"/>
      <c r="C124" s="26">
        <v>45576</v>
      </c>
      <c r="D124" s="25" t="s">
        <v>1200</v>
      </c>
      <c r="E124" s="37">
        <v>2024000834</v>
      </c>
      <c r="F124" s="25" t="s">
        <v>2251</v>
      </c>
      <c r="G124" s="25">
        <v>12966703</v>
      </c>
      <c r="H124" s="25" t="s">
        <v>2496</v>
      </c>
      <c r="I124" s="25" t="s">
        <v>771</v>
      </c>
      <c r="J124" s="28">
        <v>2024002439</v>
      </c>
      <c r="K124" s="102">
        <v>1538609</v>
      </c>
      <c r="L124" s="29">
        <v>0</v>
      </c>
    </row>
    <row r="125" spans="1:12" x14ac:dyDescent="0.25">
      <c r="A125" s="20" t="s">
        <v>652</v>
      </c>
      <c r="B125" s="20"/>
      <c r="C125" s="21">
        <v>45581</v>
      </c>
      <c r="D125" s="20" t="s">
        <v>1200</v>
      </c>
      <c r="E125" s="38">
        <v>2024000837</v>
      </c>
      <c r="F125" s="20" t="s">
        <v>1590</v>
      </c>
      <c r="G125" s="20">
        <v>900512646</v>
      </c>
      <c r="H125" s="20" t="s">
        <v>2497</v>
      </c>
      <c r="I125" s="20" t="s">
        <v>771</v>
      </c>
      <c r="J125" s="23">
        <v>2024002438</v>
      </c>
      <c r="K125" s="103">
        <v>1580000</v>
      </c>
      <c r="L125" s="24">
        <v>0</v>
      </c>
    </row>
    <row r="126" spans="1:12" x14ac:dyDescent="0.25">
      <c r="A126" s="25" t="s">
        <v>652</v>
      </c>
      <c r="B126" s="25"/>
      <c r="C126" s="26">
        <v>45582</v>
      </c>
      <c r="D126" s="25" t="s">
        <v>1200</v>
      </c>
      <c r="E126" s="37">
        <v>2024000845</v>
      </c>
      <c r="F126" s="25" t="s">
        <v>2167</v>
      </c>
      <c r="G126" s="25">
        <v>12750595</v>
      </c>
      <c r="H126" s="25" t="s">
        <v>2498</v>
      </c>
      <c r="I126" s="25" t="s">
        <v>771</v>
      </c>
      <c r="J126" s="28">
        <v>2024002476</v>
      </c>
      <c r="K126" s="102">
        <v>8824</v>
      </c>
      <c r="L126" s="29">
        <v>0</v>
      </c>
    </row>
    <row r="127" spans="1:12" x14ac:dyDescent="0.25">
      <c r="A127" s="20" t="s">
        <v>652</v>
      </c>
      <c r="B127" s="20"/>
      <c r="C127" s="21">
        <v>45589</v>
      </c>
      <c r="D127" s="20" t="s">
        <v>1200</v>
      </c>
      <c r="E127" s="38">
        <v>2024000873</v>
      </c>
      <c r="F127" s="20" t="s">
        <v>2499</v>
      </c>
      <c r="G127" s="20">
        <v>1085345713</v>
      </c>
      <c r="H127" s="20" t="s">
        <v>2500</v>
      </c>
      <c r="I127" s="20" t="s">
        <v>771</v>
      </c>
      <c r="J127" s="23">
        <v>2024002523</v>
      </c>
      <c r="K127" s="103">
        <v>63600</v>
      </c>
      <c r="L127" s="24">
        <v>0</v>
      </c>
    </row>
    <row r="128" spans="1:12" x14ac:dyDescent="0.25">
      <c r="A128" s="25" t="s">
        <v>652</v>
      </c>
      <c r="B128" s="25"/>
      <c r="C128" s="26">
        <v>45596</v>
      </c>
      <c r="D128" s="25" t="s">
        <v>1200</v>
      </c>
      <c r="E128" s="37">
        <v>2024000902</v>
      </c>
      <c r="F128" s="25" t="s">
        <v>2501</v>
      </c>
      <c r="G128" s="25">
        <v>900568051</v>
      </c>
      <c r="H128" s="25" t="s">
        <v>2502</v>
      </c>
      <c r="I128" s="25" t="s">
        <v>771</v>
      </c>
      <c r="J128" s="28">
        <v>2024002488</v>
      </c>
      <c r="K128" s="102">
        <v>121849</v>
      </c>
      <c r="L128" s="29">
        <v>0</v>
      </c>
    </row>
    <row r="129" spans="1:12" x14ac:dyDescent="0.25">
      <c r="A129" s="20" t="s">
        <v>652</v>
      </c>
      <c r="B129" s="20"/>
      <c r="C129" s="21">
        <v>45603</v>
      </c>
      <c r="D129" s="20" t="s">
        <v>1200</v>
      </c>
      <c r="E129" s="38">
        <v>2024000932</v>
      </c>
      <c r="F129" s="20" t="s">
        <v>1590</v>
      </c>
      <c r="G129" s="20">
        <v>900512646</v>
      </c>
      <c r="H129" s="20" t="s">
        <v>2503</v>
      </c>
      <c r="I129" s="20" t="s">
        <v>771</v>
      </c>
      <c r="J129" s="23">
        <v>2024002741</v>
      </c>
      <c r="K129" s="103">
        <v>750000</v>
      </c>
      <c r="L129" s="24">
        <v>0</v>
      </c>
    </row>
    <row r="130" spans="1:12" x14ac:dyDescent="0.25">
      <c r="A130" s="25" t="s">
        <v>652</v>
      </c>
      <c r="B130" s="25"/>
      <c r="C130" s="26">
        <v>45612</v>
      </c>
      <c r="D130" s="25" t="s">
        <v>1200</v>
      </c>
      <c r="E130" s="37">
        <v>2024000965</v>
      </c>
      <c r="F130" s="25" t="s">
        <v>2504</v>
      </c>
      <c r="G130" s="25">
        <v>901461039</v>
      </c>
      <c r="H130" s="25" t="s">
        <v>2505</v>
      </c>
      <c r="I130" s="25" t="s">
        <v>771</v>
      </c>
      <c r="J130" s="28">
        <v>2024002809</v>
      </c>
      <c r="K130" s="102">
        <v>352185</v>
      </c>
      <c r="L130" s="29">
        <v>0</v>
      </c>
    </row>
    <row r="131" spans="1:12" x14ac:dyDescent="0.25">
      <c r="A131" s="20" t="s">
        <v>652</v>
      </c>
      <c r="B131" s="20"/>
      <c r="C131" s="21">
        <v>45635</v>
      </c>
      <c r="D131" s="20" t="s">
        <v>1200</v>
      </c>
      <c r="E131" s="38">
        <v>2024001050</v>
      </c>
      <c r="F131" s="20" t="s">
        <v>2048</v>
      </c>
      <c r="G131" s="20">
        <v>901691013</v>
      </c>
      <c r="H131" s="20" t="s">
        <v>2506</v>
      </c>
      <c r="I131" s="20" t="s">
        <v>771</v>
      </c>
      <c r="J131" s="23">
        <v>2024003218</v>
      </c>
      <c r="K131" s="103">
        <v>82185</v>
      </c>
      <c r="L131" s="24">
        <v>0</v>
      </c>
    </row>
    <row r="132" spans="1:12" x14ac:dyDescent="0.25">
      <c r="A132" s="25" t="s">
        <v>652</v>
      </c>
      <c r="B132" s="25"/>
      <c r="C132" s="26">
        <v>45646</v>
      </c>
      <c r="D132" s="25" t="s">
        <v>1200</v>
      </c>
      <c r="E132" s="37">
        <v>2024001097</v>
      </c>
      <c r="F132" s="25" t="s">
        <v>1590</v>
      </c>
      <c r="G132" s="25">
        <v>900512646</v>
      </c>
      <c r="H132" s="25" t="s">
        <v>2507</v>
      </c>
      <c r="I132" s="25" t="s">
        <v>771</v>
      </c>
      <c r="J132" s="28">
        <v>2024003330</v>
      </c>
      <c r="K132" s="102">
        <v>400000</v>
      </c>
      <c r="L132" s="29">
        <v>0</v>
      </c>
    </row>
    <row r="133" spans="1:12" x14ac:dyDescent="0.25">
      <c r="A133" s="20" t="s">
        <v>652</v>
      </c>
      <c r="B133" s="20"/>
      <c r="C133" s="21">
        <v>45657</v>
      </c>
      <c r="D133" s="20" t="s">
        <v>1200</v>
      </c>
      <c r="E133" s="38">
        <v>2024001156</v>
      </c>
      <c r="F133" s="20" t="s">
        <v>2046</v>
      </c>
      <c r="G133" s="20">
        <v>37088164</v>
      </c>
      <c r="H133" s="20" t="s">
        <v>2508</v>
      </c>
      <c r="I133" s="20" t="s">
        <v>771</v>
      </c>
      <c r="J133" s="23">
        <v>2024000041</v>
      </c>
      <c r="K133" s="103">
        <v>9411.76</v>
      </c>
      <c r="L133" s="24">
        <v>0</v>
      </c>
    </row>
    <row r="134" spans="1:12" x14ac:dyDescent="0.25">
      <c r="A134" s="512"/>
      <c r="B134" s="512"/>
      <c r="C134" s="512"/>
      <c r="D134" s="512"/>
      <c r="E134" s="512"/>
      <c r="F134" s="512"/>
      <c r="G134" s="512"/>
      <c r="H134" s="512"/>
      <c r="I134" s="512"/>
      <c r="J134" s="512"/>
      <c r="K134" s="513"/>
      <c r="L134" s="513"/>
    </row>
    <row r="135" spans="1:12" x14ac:dyDescent="0.25">
      <c r="A135" s="512"/>
      <c r="B135" s="512"/>
      <c r="C135" s="512"/>
      <c r="D135" s="512"/>
      <c r="E135" s="512"/>
      <c r="F135" s="512"/>
      <c r="G135" s="512"/>
      <c r="H135" s="512"/>
      <c r="I135" s="512"/>
      <c r="J135" s="512"/>
      <c r="K135" s="514"/>
      <c r="L135" s="514"/>
    </row>
    <row r="136" spans="1:12" x14ac:dyDescent="0.25">
      <c r="A136" s="516"/>
      <c r="B136" s="516"/>
      <c r="C136" s="516"/>
      <c r="D136" s="516"/>
      <c r="E136" s="516"/>
      <c r="F136" s="516"/>
      <c r="G136" s="516"/>
      <c r="H136" s="516"/>
      <c r="I136" s="516"/>
      <c r="J136" s="30" t="s">
        <v>779</v>
      </c>
      <c r="K136" s="104">
        <v>4906663.76</v>
      </c>
      <c r="L136" s="30">
        <v>0</v>
      </c>
    </row>
    <row r="137" spans="1:12" x14ac:dyDescent="0.25">
      <c r="A137" t="s">
        <v>2528</v>
      </c>
    </row>
    <row r="138" spans="1:12" x14ac:dyDescent="0.25">
      <c r="A138" s="36" t="s">
        <v>758</v>
      </c>
      <c r="B138" s="36" t="s">
        <v>759</v>
      </c>
      <c r="C138" s="36" t="s">
        <v>760</v>
      </c>
      <c r="D138" s="36" t="s">
        <v>761</v>
      </c>
      <c r="E138" s="36" t="s">
        <v>762</v>
      </c>
      <c r="F138" s="36" t="s">
        <v>763</v>
      </c>
      <c r="G138" s="36" t="s">
        <v>764</v>
      </c>
      <c r="H138" s="36" t="s">
        <v>46</v>
      </c>
      <c r="I138" s="36" t="s">
        <v>765</v>
      </c>
      <c r="J138" s="36" t="s">
        <v>762</v>
      </c>
      <c r="K138" s="36" t="s">
        <v>766</v>
      </c>
      <c r="L138" s="36" t="s">
        <v>767</v>
      </c>
    </row>
    <row r="139" spans="1:12" x14ac:dyDescent="0.25">
      <c r="A139" s="25" t="s">
        <v>79</v>
      </c>
      <c r="B139" s="25"/>
      <c r="C139" s="26">
        <v>45626</v>
      </c>
      <c r="D139" s="25" t="s">
        <v>768</v>
      </c>
      <c r="E139" s="37">
        <v>2024700107</v>
      </c>
      <c r="F139" s="25" t="s">
        <v>2510</v>
      </c>
      <c r="G139" s="25">
        <v>27091765</v>
      </c>
      <c r="H139" s="25" t="s">
        <v>2511</v>
      </c>
      <c r="I139" s="25" t="s">
        <v>771</v>
      </c>
      <c r="J139" s="28">
        <v>2024002625</v>
      </c>
      <c r="K139" s="102">
        <v>942272</v>
      </c>
      <c r="L139" s="29">
        <v>0</v>
      </c>
    </row>
    <row r="140" spans="1:12" x14ac:dyDescent="0.25">
      <c r="A140" s="20" t="s">
        <v>79</v>
      </c>
      <c r="B140" s="20"/>
      <c r="C140" s="21">
        <v>45657</v>
      </c>
      <c r="D140" s="20" t="s">
        <v>768</v>
      </c>
      <c r="E140" s="38">
        <v>2024700148</v>
      </c>
      <c r="F140" s="20" t="s">
        <v>1114</v>
      </c>
      <c r="G140" s="20">
        <v>52960943</v>
      </c>
      <c r="H140" s="20" t="s">
        <v>2512</v>
      </c>
      <c r="I140" s="20" t="s">
        <v>771</v>
      </c>
      <c r="J140" s="23">
        <v>2024003625</v>
      </c>
      <c r="K140" s="103">
        <v>596604</v>
      </c>
      <c r="L140" s="24">
        <v>0</v>
      </c>
    </row>
    <row r="141" spans="1:12" x14ac:dyDescent="0.25">
      <c r="A141" s="25" t="s">
        <v>79</v>
      </c>
      <c r="B141" s="25"/>
      <c r="C141" s="26">
        <v>45657</v>
      </c>
      <c r="D141" s="25" t="s">
        <v>768</v>
      </c>
      <c r="E141" s="37">
        <v>2024700149</v>
      </c>
      <c r="F141" s="25" t="s">
        <v>952</v>
      </c>
      <c r="G141" s="25">
        <v>1085325713</v>
      </c>
      <c r="H141" s="25" t="s">
        <v>2513</v>
      </c>
      <c r="I141" s="25" t="s">
        <v>771</v>
      </c>
      <c r="J141" s="28">
        <v>2024003633</v>
      </c>
      <c r="K141" s="102">
        <v>676123</v>
      </c>
      <c r="L141" s="29">
        <v>0</v>
      </c>
    </row>
    <row r="142" spans="1:12" x14ac:dyDescent="0.25">
      <c r="A142" s="20" t="s">
        <v>79</v>
      </c>
      <c r="B142" s="20"/>
      <c r="C142" s="21">
        <v>45657</v>
      </c>
      <c r="D142" s="20" t="s">
        <v>768</v>
      </c>
      <c r="E142" s="38">
        <v>2024700159</v>
      </c>
      <c r="F142" s="20" t="s">
        <v>1882</v>
      </c>
      <c r="G142" s="20">
        <v>27282101</v>
      </c>
      <c r="H142" s="20" t="s">
        <v>2514</v>
      </c>
      <c r="I142" s="20" t="s">
        <v>771</v>
      </c>
      <c r="J142" s="23">
        <v>2024003634</v>
      </c>
      <c r="K142" s="103">
        <v>624467</v>
      </c>
      <c r="L142" s="24">
        <v>0</v>
      </c>
    </row>
    <row r="143" spans="1:12" x14ac:dyDescent="0.25">
      <c r="A143" s="25" t="s">
        <v>79</v>
      </c>
      <c r="B143" s="25"/>
      <c r="C143" s="26">
        <v>45657</v>
      </c>
      <c r="D143" s="25" t="s">
        <v>768</v>
      </c>
      <c r="E143" s="37">
        <v>2024700162</v>
      </c>
      <c r="F143" s="25" t="s">
        <v>1122</v>
      </c>
      <c r="G143" s="25">
        <v>59313253</v>
      </c>
      <c r="H143" s="25" t="s">
        <v>2515</v>
      </c>
      <c r="I143" s="25" t="s">
        <v>771</v>
      </c>
      <c r="J143" s="28">
        <v>2024003627</v>
      </c>
      <c r="K143" s="102">
        <v>596604</v>
      </c>
      <c r="L143" s="29">
        <v>0</v>
      </c>
    </row>
    <row r="144" spans="1:12" x14ac:dyDescent="0.25">
      <c r="A144" s="20" t="s">
        <v>79</v>
      </c>
      <c r="B144" s="20"/>
      <c r="C144" s="21">
        <v>45657</v>
      </c>
      <c r="D144" s="20" t="s">
        <v>768</v>
      </c>
      <c r="E144" s="38">
        <v>2024700163</v>
      </c>
      <c r="F144" s="20" t="s">
        <v>1125</v>
      </c>
      <c r="G144" s="20">
        <v>59812894</v>
      </c>
      <c r="H144" s="20" t="s">
        <v>2516</v>
      </c>
      <c r="I144" s="20" t="s">
        <v>771</v>
      </c>
      <c r="J144" s="23">
        <v>2024003630</v>
      </c>
      <c r="K144" s="103">
        <v>596604</v>
      </c>
      <c r="L144" s="24">
        <v>0</v>
      </c>
    </row>
    <row r="145" spans="1:12" x14ac:dyDescent="0.25">
      <c r="A145" s="25" t="s">
        <v>79</v>
      </c>
      <c r="B145" s="25"/>
      <c r="C145" s="26">
        <v>45657</v>
      </c>
      <c r="D145" s="25" t="s">
        <v>768</v>
      </c>
      <c r="E145" s="37">
        <v>2024700164</v>
      </c>
      <c r="F145" s="25" t="s">
        <v>1887</v>
      </c>
      <c r="G145" s="25">
        <v>1085272067</v>
      </c>
      <c r="H145" s="25" t="s">
        <v>2517</v>
      </c>
      <c r="I145" s="25" t="s">
        <v>771</v>
      </c>
      <c r="J145" s="28">
        <v>2024003635</v>
      </c>
      <c r="K145" s="102">
        <v>800668</v>
      </c>
      <c r="L145" s="29">
        <v>0</v>
      </c>
    </row>
    <row r="146" spans="1:12" x14ac:dyDescent="0.25">
      <c r="A146" s="20" t="s">
        <v>79</v>
      </c>
      <c r="B146" s="20"/>
      <c r="C146" s="21">
        <v>45657</v>
      </c>
      <c r="D146" s="20" t="s">
        <v>768</v>
      </c>
      <c r="E146" s="38">
        <v>2024700165</v>
      </c>
      <c r="F146" s="20" t="s">
        <v>1631</v>
      </c>
      <c r="G146" s="20">
        <v>1085250622</v>
      </c>
      <c r="H146" s="20" t="s">
        <v>2518</v>
      </c>
      <c r="I146" s="20" t="s">
        <v>771</v>
      </c>
      <c r="J146" s="23">
        <v>2024003636</v>
      </c>
      <c r="K146" s="103">
        <v>1401170</v>
      </c>
      <c r="L146" s="24">
        <v>0</v>
      </c>
    </row>
    <row r="147" spans="1:12" x14ac:dyDescent="0.25">
      <c r="A147" s="25" t="s">
        <v>79</v>
      </c>
      <c r="B147" s="25"/>
      <c r="C147" s="26">
        <v>45657</v>
      </c>
      <c r="D147" s="25" t="s">
        <v>768</v>
      </c>
      <c r="E147" s="37">
        <v>2024700166</v>
      </c>
      <c r="F147" s="25" t="s">
        <v>2046</v>
      </c>
      <c r="G147" s="25">
        <v>37088164</v>
      </c>
      <c r="H147" s="25" t="s">
        <v>2519</v>
      </c>
      <c r="I147" s="25" t="s">
        <v>771</v>
      </c>
      <c r="J147" s="28">
        <v>2024003637</v>
      </c>
      <c r="K147" s="102">
        <v>1285356</v>
      </c>
      <c r="L147" s="29">
        <v>0</v>
      </c>
    </row>
    <row r="148" spans="1:12" x14ac:dyDescent="0.25">
      <c r="A148" s="20" t="s">
        <v>79</v>
      </c>
      <c r="B148" s="20"/>
      <c r="C148" s="21">
        <v>45657</v>
      </c>
      <c r="D148" s="20" t="s">
        <v>768</v>
      </c>
      <c r="E148" s="38">
        <v>2024700167</v>
      </c>
      <c r="F148" s="20" t="s">
        <v>1738</v>
      </c>
      <c r="G148" s="20">
        <v>1010100564</v>
      </c>
      <c r="H148" s="20" t="s">
        <v>2520</v>
      </c>
      <c r="I148" s="20" t="s">
        <v>771</v>
      </c>
      <c r="J148" s="23">
        <v>2024003638</v>
      </c>
      <c r="K148" s="103">
        <v>726597</v>
      </c>
      <c r="L148" s="24">
        <v>0</v>
      </c>
    </row>
    <row r="149" spans="1:12" x14ac:dyDescent="0.25">
      <c r="A149" s="25" t="s">
        <v>79</v>
      </c>
      <c r="B149" s="25"/>
      <c r="C149" s="26">
        <v>45657</v>
      </c>
      <c r="D149" s="25" t="s">
        <v>768</v>
      </c>
      <c r="E149" s="37">
        <v>2024700168</v>
      </c>
      <c r="F149" s="25" t="s">
        <v>2291</v>
      </c>
      <c r="G149" s="25">
        <v>1084847080</v>
      </c>
      <c r="H149" s="25" t="s">
        <v>2521</v>
      </c>
      <c r="I149" s="25" t="s">
        <v>771</v>
      </c>
      <c r="J149" s="28">
        <v>2024003643</v>
      </c>
      <c r="K149" s="102">
        <v>1401170</v>
      </c>
      <c r="L149" s="29">
        <v>0</v>
      </c>
    </row>
    <row r="150" spans="1:12" x14ac:dyDescent="0.25">
      <c r="A150" s="20" t="s">
        <v>79</v>
      </c>
      <c r="B150" s="20"/>
      <c r="C150" s="21">
        <v>45657</v>
      </c>
      <c r="D150" s="20" t="s">
        <v>768</v>
      </c>
      <c r="E150" s="38">
        <v>2024700169</v>
      </c>
      <c r="F150" s="20" t="s">
        <v>2319</v>
      </c>
      <c r="G150" s="20">
        <v>1085318203</v>
      </c>
      <c r="H150" s="20" t="s">
        <v>2522</v>
      </c>
      <c r="I150" s="20" t="s">
        <v>771</v>
      </c>
      <c r="J150" s="23">
        <v>2024003647</v>
      </c>
      <c r="K150" s="103">
        <v>596604</v>
      </c>
      <c r="L150" s="24">
        <v>0</v>
      </c>
    </row>
    <row r="151" spans="1:12" x14ac:dyDescent="0.25">
      <c r="A151" s="25" t="s">
        <v>79</v>
      </c>
      <c r="B151" s="25"/>
      <c r="C151" s="26">
        <v>45657</v>
      </c>
      <c r="D151" s="25" t="s">
        <v>768</v>
      </c>
      <c r="E151" s="37">
        <v>2024700170</v>
      </c>
      <c r="F151" s="25" t="s">
        <v>2295</v>
      </c>
      <c r="G151" s="25">
        <v>1085259295</v>
      </c>
      <c r="H151" s="25" t="s">
        <v>2523</v>
      </c>
      <c r="I151" s="25" t="s">
        <v>771</v>
      </c>
      <c r="J151" s="28">
        <v>2024003648</v>
      </c>
      <c r="K151" s="102">
        <v>818321</v>
      </c>
      <c r="L151" s="29">
        <v>0</v>
      </c>
    </row>
    <row r="152" spans="1:12" x14ac:dyDescent="0.25">
      <c r="A152" s="20" t="s">
        <v>79</v>
      </c>
      <c r="B152" s="20"/>
      <c r="C152" s="21">
        <v>45657</v>
      </c>
      <c r="D152" s="20" t="s">
        <v>768</v>
      </c>
      <c r="E152" s="38">
        <v>2024700171</v>
      </c>
      <c r="F152" s="20" t="s">
        <v>2161</v>
      </c>
      <c r="G152" s="20">
        <v>36753303</v>
      </c>
      <c r="H152" s="20" t="s">
        <v>2524</v>
      </c>
      <c r="I152" s="20" t="s">
        <v>771</v>
      </c>
      <c r="J152" s="23">
        <v>2024003649</v>
      </c>
      <c r="K152" s="103">
        <v>3919138</v>
      </c>
      <c r="L152" s="24">
        <v>0</v>
      </c>
    </row>
    <row r="153" spans="1:12" x14ac:dyDescent="0.25">
      <c r="A153" s="25" t="s">
        <v>79</v>
      </c>
      <c r="B153" s="25"/>
      <c r="C153" s="26">
        <v>45657</v>
      </c>
      <c r="D153" s="25" t="s">
        <v>768</v>
      </c>
      <c r="E153" s="37">
        <v>2024700172</v>
      </c>
      <c r="F153" s="25" t="s">
        <v>1619</v>
      </c>
      <c r="G153" s="25">
        <v>59793458</v>
      </c>
      <c r="H153" s="25" t="s">
        <v>2525</v>
      </c>
      <c r="I153" s="25" t="s">
        <v>771</v>
      </c>
      <c r="J153" s="28">
        <v>2024003650</v>
      </c>
      <c r="K153" s="102">
        <v>2392322</v>
      </c>
      <c r="L153" s="29">
        <v>0</v>
      </c>
    </row>
    <row r="154" spans="1:12" x14ac:dyDescent="0.25">
      <c r="A154" s="20" t="s">
        <v>79</v>
      </c>
      <c r="B154" s="20"/>
      <c r="C154" s="21">
        <v>45657</v>
      </c>
      <c r="D154" s="20" t="s">
        <v>768</v>
      </c>
      <c r="E154" s="38">
        <v>2024700178</v>
      </c>
      <c r="F154" s="20" t="s">
        <v>2289</v>
      </c>
      <c r="G154" s="20">
        <v>27180896</v>
      </c>
      <c r="H154" s="20" t="s">
        <v>2526</v>
      </c>
      <c r="I154" s="20" t="s">
        <v>771</v>
      </c>
      <c r="J154" s="23">
        <v>2024003620</v>
      </c>
      <c r="K154" s="103">
        <v>687880</v>
      </c>
      <c r="L154" s="24">
        <v>0</v>
      </c>
    </row>
    <row r="155" spans="1:12" x14ac:dyDescent="0.25">
      <c r="A155" s="25" t="s">
        <v>79</v>
      </c>
      <c r="B155" s="25"/>
      <c r="C155" s="26">
        <v>45657</v>
      </c>
      <c r="D155" s="25" t="s">
        <v>768</v>
      </c>
      <c r="E155" s="37">
        <v>2024700180</v>
      </c>
      <c r="F155" s="25" t="s">
        <v>1851</v>
      </c>
      <c r="G155" s="25">
        <v>87070246</v>
      </c>
      <c r="H155" s="25" t="s">
        <v>2527</v>
      </c>
      <c r="I155" s="25" t="s">
        <v>771</v>
      </c>
      <c r="J155" s="28">
        <v>2024003622</v>
      </c>
      <c r="K155" s="102">
        <v>687880</v>
      </c>
      <c r="L155" s="29">
        <v>0</v>
      </c>
    </row>
    <row r="156" spans="1:12" x14ac:dyDescent="0.25">
      <c r="A156" s="512"/>
      <c r="B156" s="512"/>
      <c r="C156" s="512"/>
      <c r="D156" s="512"/>
      <c r="E156" s="512"/>
      <c r="F156" s="512"/>
      <c r="G156" s="512"/>
      <c r="H156" s="512"/>
      <c r="I156" s="512"/>
      <c r="J156" s="512"/>
      <c r="K156" s="513"/>
      <c r="L156" s="513"/>
    </row>
    <row r="157" spans="1:12" x14ac:dyDescent="0.25">
      <c r="A157" s="512"/>
      <c r="B157" s="512"/>
      <c r="C157" s="512"/>
      <c r="D157" s="512"/>
      <c r="E157" s="512"/>
      <c r="F157" s="512"/>
      <c r="G157" s="512"/>
      <c r="H157" s="512"/>
      <c r="I157" s="512"/>
      <c r="J157" s="512"/>
      <c r="K157" s="514"/>
      <c r="L157" s="514"/>
    </row>
    <row r="158" spans="1:12" x14ac:dyDescent="0.25">
      <c r="A158" s="516"/>
      <c r="B158" s="516"/>
      <c r="C158" s="516"/>
      <c r="D158" s="516"/>
      <c r="E158" s="516"/>
      <c r="F158" s="516"/>
      <c r="G158" s="516"/>
      <c r="H158" s="516"/>
      <c r="I158" s="516"/>
      <c r="J158" s="30" t="s">
        <v>779</v>
      </c>
      <c r="K158" s="104">
        <v>18749780</v>
      </c>
      <c r="L158" s="30">
        <v>0</v>
      </c>
    </row>
    <row r="160" spans="1:12" x14ac:dyDescent="0.25">
      <c r="A160" t="s">
        <v>2548</v>
      </c>
    </row>
    <row r="161" spans="1:12" x14ac:dyDescent="0.25">
      <c r="A161" s="36" t="s">
        <v>758</v>
      </c>
      <c r="B161" s="36" t="s">
        <v>759</v>
      </c>
      <c r="C161" s="36" t="s">
        <v>760</v>
      </c>
      <c r="D161" s="36" t="s">
        <v>761</v>
      </c>
      <c r="E161" s="36" t="s">
        <v>762</v>
      </c>
      <c r="F161" s="36" t="s">
        <v>763</v>
      </c>
      <c r="G161" s="36" t="s">
        <v>764</v>
      </c>
      <c r="H161" s="36" t="s">
        <v>46</v>
      </c>
      <c r="I161" s="36" t="s">
        <v>765</v>
      </c>
      <c r="J161" s="36" t="s">
        <v>762</v>
      </c>
      <c r="K161" s="36" t="s">
        <v>766</v>
      </c>
      <c r="L161" s="36" t="s">
        <v>767</v>
      </c>
    </row>
    <row r="162" spans="1:12" x14ac:dyDescent="0.25">
      <c r="A162" s="25" t="s">
        <v>2326</v>
      </c>
      <c r="B162" s="25"/>
      <c r="C162" s="26">
        <v>45572</v>
      </c>
      <c r="D162" s="25" t="s">
        <v>768</v>
      </c>
      <c r="E162" s="37">
        <v>2024700106</v>
      </c>
      <c r="F162" s="25" t="s">
        <v>1061</v>
      </c>
      <c r="G162" s="25">
        <v>12974137</v>
      </c>
      <c r="H162" s="25" t="s">
        <v>2529</v>
      </c>
      <c r="I162" s="25" t="s">
        <v>771</v>
      </c>
      <c r="J162" s="28">
        <v>2024002278</v>
      </c>
      <c r="K162" s="102">
        <v>1037087</v>
      </c>
      <c r="L162" s="29">
        <v>0</v>
      </c>
    </row>
    <row r="163" spans="1:12" x14ac:dyDescent="0.25">
      <c r="A163" s="20" t="s">
        <v>2326</v>
      </c>
      <c r="B163" s="20"/>
      <c r="C163" s="21">
        <v>45657</v>
      </c>
      <c r="D163" s="20" t="s">
        <v>768</v>
      </c>
      <c r="E163" s="38">
        <v>2024700150</v>
      </c>
      <c r="F163" s="20" t="s">
        <v>1129</v>
      </c>
      <c r="G163" s="20">
        <v>1085298437</v>
      </c>
      <c r="H163" s="20" t="s">
        <v>2530</v>
      </c>
      <c r="I163" s="20" t="s">
        <v>771</v>
      </c>
      <c r="J163" s="23">
        <v>2024003626</v>
      </c>
      <c r="K163" s="103">
        <v>427280</v>
      </c>
      <c r="L163" s="24">
        <v>0</v>
      </c>
    </row>
    <row r="164" spans="1:12" x14ac:dyDescent="0.25">
      <c r="A164" s="25" t="s">
        <v>2326</v>
      </c>
      <c r="B164" s="25"/>
      <c r="C164" s="26">
        <v>45657</v>
      </c>
      <c r="D164" s="25" t="s">
        <v>768</v>
      </c>
      <c r="E164" s="37">
        <v>2024700151</v>
      </c>
      <c r="F164" s="25" t="s">
        <v>1105</v>
      </c>
      <c r="G164" s="25">
        <v>1085294152</v>
      </c>
      <c r="H164" s="25" t="s">
        <v>2531</v>
      </c>
      <c r="I164" s="25" t="s">
        <v>771</v>
      </c>
      <c r="J164" s="28">
        <v>2024003628</v>
      </c>
      <c r="K164" s="102">
        <v>467697</v>
      </c>
      <c r="L164" s="29">
        <v>0</v>
      </c>
    </row>
    <row r="165" spans="1:12" x14ac:dyDescent="0.25">
      <c r="A165" s="20" t="s">
        <v>2326</v>
      </c>
      <c r="B165" s="20"/>
      <c r="C165" s="21">
        <v>45657</v>
      </c>
      <c r="D165" s="20" t="s">
        <v>768</v>
      </c>
      <c r="E165" s="38">
        <v>2024700152</v>
      </c>
      <c r="F165" s="20" t="s">
        <v>2309</v>
      </c>
      <c r="G165" s="20">
        <v>1085244325</v>
      </c>
      <c r="H165" s="20" t="s">
        <v>2532</v>
      </c>
      <c r="I165" s="20" t="s">
        <v>771</v>
      </c>
      <c r="J165" s="23">
        <v>2024003640</v>
      </c>
      <c r="K165" s="103">
        <v>427280</v>
      </c>
      <c r="L165" s="24">
        <v>0</v>
      </c>
    </row>
    <row r="166" spans="1:12" x14ac:dyDescent="0.25">
      <c r="A166" s="25" t="s">
        <v>2326</v>
      </c>
      <c r="B166" s="25"/>
      <c r="C166" s="26">
        <v>45657</v>
      </c>
      <c r="D166" s="25" t="s">
        <v>768</v>
      </c>
      <c r="E166" s="37">
        <v>2024700153</v>
      </c>
      <c r="F166" s="25" t="s">
        <v>2313</v>
      </c>
      <c r="G166" s="25">
        <v>1085265117</v>
      </c>
      <c r="H166" s="25" t="s">
        <v>2533</v>
      </c>
      <c r="I166" s="25" t="s">
        <v>771</v>
      </c>
      <c r="J166" s="28">
        <v>2024003642</v>
      </c>
      <c r="K166" s="102">
        <v>427280</v>
      </c>
      <c r="L166" s="29">
        <v>0</v>
      </c>
    </row>
    <row r="167" spans="1:12" x14ac:dyDescent="0.25">
      <c r="A167" s="20" t="s">
        <v>2326</v>
      </c>
      <c r="B167" s="20"/>
      <c r="C167" s="21">
        <v>45657</v>
      </c>
      <c r="D167" s="20" t="s">
        <v>768</v>
      </c>
      <c r="E167" s="38">
        <v>2024700154</v>
      </c>
      <c r="F167" s="20" t="s">
        <v>1108</v>
      </c>
      <c r="G167" s="20">
        <v>59832769</v>
      </c>
      <c r="H167" s="20" t="s">
        <v>2534</v>
      </c>
      <c r="I167" s="20" t="s">
        <v>771</v>
      </c>
      <c r="J167" s="23">
        <v>2024003629</v>
      </c>
      <c r="K167" s="103">
        <v>427280</v>
      </c>
      <c r="L167" s="24">
        <v>0</v>
      </c>
    </row>
    <row r="168" spans="1:12" x14ac:dyDescent="0.25">
      <c r="A168" s="25" t="s">
        <v>2326</v>
      </c>
      <c r="B168" s="25"/>
      <c r="C168" s="26">
        <v>45657</v>
      </c>
      <c r="D168" s="25" t="s">
        <v>768</v>
      </c>
      <c r="E168" s="37">
        <v>2024700155</v>
      </c>
      <c r="F168" s="25" t="s">
        <v>1598</v>
      </c>
      <c r="G168" s="25">
        <v>1085306253</v>
      </c>
      <c r="H168" s="25" t="s">
        <v>2535</v>
      </c>
      <c r="I168" s="25" t="s">
        <v>771</v>
      </c>
      <c r="J168" s="28">
        <v>2024003639</v>
      </c>
      <c r="K168" s="102">
        <v>427280</v>
      </c>
      <c r="L168" s="29">
        <v>0</v>
      </c>
    </row>
    <row r="169" spans="1:12" x14ac:dyDescent="0.25">
      <c r="A169" s="20" t="s">
        <v>2326</v>
      </c>
      <c r="B169" s="20"/>
      <c r="C169" s="21">
        <v>45657</v>
      </c>
      <c r="D169" s="20" t="s">
        <v>768</v>
      </c>
      <c r="E169" s="38">
        <v>2024700156</v>
      </c>
      <c r="F169" s="20" t="s">
        <v>1610</v>
      </c>
      <c r="G169" s="20">
        <v>1004214918</v>
      </c>
      <c r="H169" s="20" t="s">
        <v>2536</v>
      </c>
      <c r="I169" s="20" t="s">
        <v>771</v>
      </c>
      <c r="J169" s="23">
        <v>2024003646</v>
      </c>
      <c r="K169" s="103">
        <v>746229</v>
      </c>
      <c r="L169" s="24">
        <v>0</v>
      </c>
    </row>
    <row r="170" spans="1:12" x14ac:dyDescent="0.25">
      <c r="A170" s="25" t="s">
        <v>2326</v>
      </c>
      <c r="B170" s="25"/>
      <c r="C170" s="26">
        <v>45657</v>
      </c>
      <c r="D170" s="25" t="s">
        <v>768</v>
      </c>
      <c r="E170" s="37">
        <v>2024700157</v>
      </c>
      <c r="F170" s="25" t="s">
        <v>2317</v>
      </c>
      <c r="G170" s="25">
        <v>1085307853</v>
      </c>
      <c r="H170" s="25" t="s">
        <v>2537</v>
      </c>
      <c r="I170" s="25" t="s">
        <v>771</v>
      </c>
      <c r="J170" s="28">
        <v>2024003645</v>
      </c>
      <c r="K170" s="102">
        <v>427280</v>
      </c>
      <c r="L170" s="29">
        <v>0</v>
      </c>
    </row>
    <row r="171" spans="1:12" x14ac:dyDescent="0.25">
      <c r="A171" s="20" t="s">
        <v>2326</v>
      </c>
      <c r="B171" s="20"/>
      <c r="C171" s="21">
        <v>45657</v>
      </c>
      <c r="D171" s="20" t="s">
        <v>768</v>
      </c>
      <c r="E171" s="38">
        <v>2024700158</v>
      </c>
      <c r="F171" s="20" t="s">
        <v>2311</v>
      </c>
      <c r="G171" s="20">
        <v>1085282185</v>
      </c>
      <c r="H171" s="20" t="s">
        <v>2538</v>
      </c>
      <c r="I171" s="20" t="s">
        <v>771</v>
      </c>
      <c r="J171" s="23">
        <v>2024003641</v>
      </c>
      <c r="K171" s="103">
        <v>427280</v>
      </c>
      <c r="L171" s="24">
        <v>0</v>
      </c>
    </row>
    <row r="172" spans="1:12" x14ac:dyDescent="0.25">
      <c r="A172" s="25" t="s">
        <v>2326</v>
      </c>
      <c r="B172" s="25"/>
      <c r="C172" s="26">
        <v>45657</v>
      </c>
      <c r="D172" s="25" t="s">
        <v>768</v>
      </c>
      <c r="E172" s="37">
        <v>2024700160</v>
      </c>
      <c r="F172" s="25" t="s">
        <v>2302</v>
      </c>
      <c r="G172" s="25">
        <v>1085341546</v>
      </c>
      <c r="H172" s="25" t="s">
        <v>2539</v>
      </c>
      <c r="I172" s="25" t="s">
        <v>771</v>
      </c>
      <c r="J172" s="28">
        <v>2024003632</v>
      </c>
      <c r="K172" s="102">
        <v>427280</v>
      </c>
      <c r="L172" s="29">
        <v>0</v>
      </c>
    </row>
    <row r="173" spans="1:12" x14ac:dyDescent="0.25">
      <c r="A173" s="20" t="s">
        <v>2326</v>
      </c>
      <c r="B173" s="20"/>
      <c r="C173" s="21">
        <v>45657</v>
      </c>
      <c r="D173" s="20" t="s">
        <v>768</v>
      </c>
      <c r="E173" s="38">
        <v>2024700161</v>
      </c>
      <c r="F173" s="20" t="s">
        <v>1123</v>
      </c>
      <c r="G173" s="20">
        <v>37084173</v>
      </c>
      <c r="H173" s="20" t="s">
        <v>2540</v>
      </c>
      <c r="I173" s="20" t="s">
        <v>771</v>
      </c>
      <c r="J173" s="23">
        <v>2024003631</v>
      </c>
      <c r="K173" s="103">
        <v>427280</v>
      </c>
      <c r="L173" s="24">
        <v>0</v>
      </c>
    </row>
    <row r="174" spans="1:12" x14ac:dyDescent="0.25">
      <c r="A174" s="25" t="s">
        <v>2326</v>
      </c>
      <c r="B174" s="25"/>
      <c r="C174" s="26">
        <v>45657</v>
      </c>
      <c r="D174" s="25" t="s">
        <v>768</v>
      </c>
      <c r="E174" s="37">
        <v>2024700173</v>
      </c>
      <c r="F174" s="25" t="s">
        <v>2541</v>
      </c>
      <c r="G174" s="25">
        <v>1233191044</v>
      </c>
      <c r="H174" s="25" t="s">
        <v>2542</v>
      </c>
      <c r="I174" s="25" t="s">
        <v>771</v>
      </c>
      <c r="J174" s="28">
        <v>2024003614</v>
      </c>
      <c r="K174" s="102">
        <v>427280</v>
      </c>
      <c r="L174" s="29">
        <v>0</v>
      </c>
    </row>
    <row r="175" spans="1:12" x14ac:dyDescent="0.25">
      <c r="A175" s="20" t="s">
        <v>2326</v>
      </c>
      <c r="B175" s="20"/>
      <c r="C175" s="21">
        <v>45657</v>
      </c>
      <c r="D175" s="20" t="s">
        <v>768</v>
      </c>
      <c r="E175" s="38">
        <v>2024700174</v>
      </c>
      <c r="F175" s="20" t="s">
        <v>1602</v>
      </c>
      <c r="G175" s="20">
        <v>59832519</v>
      </c>
      <c r="H175" s="20" t="s">
        <v>2543</v>
      </c>
      <c r="I175" s="20" t="s">
        <v>771</v>
      </c>
      <c r="J175" s="23">
        <v>2024003615</v>
      </c>
      <c r="K175" s="103">
        <v>427280</v>
      </c>
      <c r="L175" s="24">
        <v>0</v>
      </c>
    </row>
    <row r="176" spans="1:12" x14ac:dyDescent="0.25">
      <c r="A176" s="25" t="s">
        <v>2326</v>
      </c>
      <c r="B176" s="25"/>
      <c r="C176" s="26">
        <v>45657</v>
      </c>
      <c r="D176" s="25" t="s">
        <v>768</v>
      </c>
      <c r="E176" s="37">
        <v>2024700175</v>
      </c>
      <c r="F176" s="25" t="s">
        <v>1607</v>
      </c>
      <c r="G176" s="25">
        <v>1085302652</v>
      </c>
      <c r="H176" s="25" t="s">
        <v>2544</v>
      </c>
      <c r="I176" s="25" t="s">
        <v>771</v>
      </c>
      <c r="J176" s="28">
        <v>2024003616</v>
      </c>
      <c r="K176" s="102">
        <v>1110578</v>
      </c>
      <c r="L176" s="29">
        <v>0</v>
      </c>
    </row>
    <row r="177" spans="1:12" x14ac:dyDescent="0.25">
      <c r="A177" s="20" t="s">
        <v>2326</v>
      </c>
      <c r="B177" s="20"/>
      <c r="C177" s="21">
        <v>45657</v>
      </c>
      <c r="D177" s="20" t="s">
        <v>768</v>
      </c>
      <c r="E177" s="38">
        <v>2024700176</v>
      </c>
      <c r="F177" s="20" t="s">
        <v>1899</v>
      </c>
      <c r="G177" s="20">
        <v>25280587</v>
      </c>
      <c r="H177" s="20" t="s">
        <v>2545</v>
      </c>
      <c r="I177" s="20" t="s">
        <v>771</v>
      </c>
      <c r="J177" s="23">
        <v>2024003617</v>
      </c>
      <c r="K177" s="103">
        <v>596604</v>
      </c>
      <c r="L177" s="24">
        <v>0</v>
      </c>
    </row>
    <row r="178" spans="1:12" x14ac:dyDescent="0.25">
      <c r="A178" s="25" t="s">
        <v>2326</v>
      </c>
      <c r="B178" s="25"/>
      <c r="C178" s="26">
        <v>45657</v>
      </c>
      <c r="D178" s="25" t="s">
        <v>768</v>
      </c>
      <c r="E178" s="37">
        <v>2024700177</v>
      </c>
      <c r="F178" s="25" t="s">
        <v>1109</v>
      </c>
      <c r="G178" s="25">
        <v>98395640</v>
      </c>
      <c r="H178" s="25" t="s">
        <v>2546</v>
      </c>
      <c r="I178" s="25" t="s">
        <v>771</v>
      </c>
      <c r="J178" s="28">
        <v>2024003618</v>
      </c>
      <c r="K178" s="102">
        <v>458004</v>
      </c>
      <c r="L178" s="29">
        <v>0</v>
      </c>
    </row>
    <row r="179" spans="1:12" x14ac:dyDescent="0.25">
      <c r="A179" s="20" t="s">
        <v>2326</v>
      </c>
      <c r="B179" s="20"/>
      <c r="C179" s="21">
        <v>45657</v>
      </c>
      <c r="D179" s="20" t="s">
        <v>768</v>
      </c>
      <c r="E179" s="38">
        <v>2024700179</v>
      </c>
      <c r="F179" s="20" t="s">
        <v>2315</v>
      </c>
      <c r="G179" s="20">
        <v>1085263775</v>
      </c>
      <c r="H179" s="20" t="s">
        <v>2547</v>
      </c>
      <c r="I179" s="20" t="s">
        <v>771</v>
      </c>
      <c r="J179" s="23">
        <v>2024003621</v>
      </c>
      <c r="K179" s="103">
        <v>237208</v>
      </c>
      <c r="L179" s="24">
        <v>0</v>
      </c>
    </row>
    <row r="180" spans="1:12" x14ac:dyDescent="0.25">
      <c r="A180" s="512"/>
      <c r="B180" s="512"/>
      <c r="C180" s="512"/>
      <c r="D180" s="512"/>
      <c r="E180" s="512"/>
      <c r="F180" s="512"/>
      <c r="G180" s="512"/>
      <c r="H180" s="512"/>
      <c r="I180" s="512"/>
      <c r="J180" s="512"/>
      <c r="K180" s="513"/>
      <c r="L180" s="513"/>
    </row>
    <row r="181" spans="1:12" x14ac:dyDescent="0.25">
      <c r="A181" s="512"/>
      <c r="B181" s="512"/>
      <c r="C181" s="512"/>
      <c r="D181" s="512"/>
      <c r="E181" s="512"/>
      <c r="F181" s="512"/>
      <c r="G181" s="512"/>
      <c r="H181" s="512"/>
      <c r="I181" s="512"/>
      <c r="J181" s="512"/>
      <c r="K181" s="514"/>
      <c r="L181" s="514"/>
    </row>
    <row r="182" spans="1:12" x14ac:dyDescent="0.25">
      <c r="A182" s="516"/>
      <c r="B182" s="516"/>
      <c r="C182" s="516"/>
      <c r="D182" s="516"/>
      <c r="E182" s="516"/>
      <c r="F182" s="516"/>
      <c r="G182" s="516"/>
      <c r="H182" s="516"/>
      <c r="I182" s="516"/>
      <c r="J182" s="30" t="s">
        <v>779</v>
      </c>
      <c r="K182" s="104">
        <v>9353487</v>
      </c>
      <c r="L182" s="30">
        <v>0</v>
      </c>
    </row>
    <row r="183" spans="1:12" x14ac:dyDescent="0.25">
      <c r="A183" t="s">
        <v>2549</v>
      </c>
    </row>
    <row r="184" spans="1:12" x14ac:dyDescent="0.25">
      <c r="A184" s="36" t="s">
        <v>758</v>
      </c>
      <c r="B184" s="36" t="s">
        <v>759</v>
      </c>
      <c r="C184" s="36" t="s">
        <v>760</v>
      </c>
      <c r="D184" s="36" t="s">
        <v>761</v>
      </c>
      <c r="E184" s="36" t="s">
        <v>762</v>
      </c>
      <c r="F184" s="36" t="s">
        <v>763</v>
      </c>
      <c r="G184" s="36" t="s">
        <v>764</v>
      </c>
      <c r="H184" s="36" t="s">
        <v>46</v>
      </c>
      <c r="I184" s="36" t="s">
        <v>765</v>
      </c>
      <c r="J184" s="36" t="s">
        <v>762</v>
      </c>
      <c r="K184" s="36" t="s">
        <v>766</v>
      </c>
      <c r="L184" s="36" t="s">
        <v>767</v>
      </c>
    </row>
    <row r="185" spans="1:12" x14ac:dyDescent="0.25">
      <c r="A185" s="25" t="s">
        <v>118</v>
      </c>
      <c r="B185" s="25"/>
      <c r="C185" s="26">
        <v>45626</v>
      </c>
      <c r="D185" s="25" t="s">
        <v>768</v>
      </c>
      <c r="E185" s="37">
        <v>2024700107</v>
      </c>
      <c r="F185" s="25" t="s">
        <v>2510</v>
      </c>
      <c r="G185" s="25">
        <v>27091765</v>
      </c>
      <c r="H185" s="25" t="s">
        <v>2511</v>
      </c>
      <c r="I185" s="25" t="s">
        <v>771</v>
      </c>
      <c r="J185" s="28">
        <v>2024002625</v>
      </c>
      <c r="K185" s="102">
        <v>942272</v>
      </c>
      <c r="L185" s="29">
        <v>0</v>
      </c>
    </row>
    <row r="186" spans="1:12" x14ac:dyDescent="0.25">
      <c r="A186" s="20" t="s">
        <v>118</v>
      </c>
      <c r="B186" s="20"/>
      <c r="C186" s="21">
        <v>45657</v>
      </c>
      <c r="D186" s="20" t="s">
        <v>768</v>
      </c>
      <c r="E186" s="38">
        <v>2024700148</v>
      </c>
      <c r="F186" s="20" t="s">
        <v>1114</v>
      </c>
      <c r="G186" s="20">
        <v>52960943</v>
      </c>
      <c r="H186" s="20" t="s">
        <v>2512</v>
      </c>
      <c r="I186" s="20" t="s">
        <v>771</v>
      </c>
      <c r="J186" s="23">
        <v>2024003625</v>
      </c>
      <c r="K186" s="103">
        <v>596604</v>
      </c>
      <c r="L186" s="24">
        <v>0</v>
      </c>
    </row>
    <row r="187" spans="1:12" x14ac:dyDescent="0.25">
      <c r="A187" s="25" t="s">
        <v>118</v>
      </c>
      <c r="B187" s="25"/>
      <c r="C187" s="26">
        <v>45657</v>
      </c>
      <c r="D187" s="25" t="s">
        <v>768</v>
      </c>
      <c r="E187" s="37">
        <v>2024700149</v>
      </c>
      <c r="F187" s="25" t="s">
        <v>952</v>
      </c>
      <c r="G187" s="25">
        <v>1085325713</v>
      </c>
      <c r="H187" s="25" t="s">
        <v>2513</v>
      </c>
      <c r="I187" s="25" t="s">
        <v>771</v>
      </c>
      <c r="J187" s="28">
        <v>2024003633</v>
      </c>
      <c r="K187" s="102">
        <v>676123</v>
      </c>
      <c r="L187" s="29">
        <v>0</v>
      </c>
    </row>
    <row r="188" spans="1:12" x14ac:dyDescent="0.25">
      <c r="A188" s="20" t="s">
        <v>118</v>
      </c>
      <c r="B188" s="20"/>
      <c r="C188" s="21">
        <v>45657</v>
      </c>
      <c r="D188" s="20" t="s">
        <v>768</v>
      </c>
      <c r="E188" s="38">
        <v>2024700159</v>
      </c>
      <c r="F188" s="20" t="s">
        <v>1882</v>
      </c>
      <c r="G188" s="20">
        <v>27282101</v>
      </c>
      <c r="H188" s="20" t="s">
        <v>2514</v>
      </c>
      <c r="I188" s="20" t="s">
        <v>771</v>
      </c>
      <c r="J188" s="23">
        <v>2024003634</v>
      </c>
      <c r="K188" s="103">
        <v>624467</v>
      </c>
      <c r="L188" s="24">
        <v>0</v>
      </c>
    </row>
    <row r="189" spans="1:12" x14ac:dyDescent="0.25">
      <c r="A189" s="25" t="s">
        <v>118</v>
      </c>
      <c r="B189" s="25"/>
      <c r="C189" s="26">
        <v>45657</v>
      </c>
      <c r="D189" s="25" t="s">
        <v>768</v>
      </c>
      <c r="E189" s="37">
        <v>2024700162</v>
      </c>
      <c r="F189" s="25" t="s">
        <v>1122</v>
      </c>
      <c r="G189" s="25">
        <v>59313253</v>
      </c>
      <c r="H189" s="25" t="s">
        <v>2515</v>
      </c>
      <c r="I189" s="25" t="s">
        <v>771</v>
      </c>
      <c r="J189" s="28">
        <v>2024003627</v>
      </c>
      <c r="K189" s="102">
        <v>596604</v>
      </c>
      <c r="L189" s="29">
        <v>0</v>
      </c>
    </row>
    <row r="190" spans="1:12" x14ac:dyDescent="0.25">
      <c r="A190" s="20" t="s">
        <v>118</v>
      </c>
      <c r="B190" s="20"/>
      <c r="C190" s="21">
        <v>45657</v>
      </c>
      <c r="D190" s="20" t="s">
        <v>768</v>
      </c>
      <c r="E190" s="38">
        <v>2024700163</v>
      </c>
      <c r="F190" s="20" t="s">
        <v>1125</v>
      </c>
      <c r="G190" s="20">
        <v>59812894</v>
      </c>
      <c r="H190" s="20" t="s">
        <v>2516</v>
      </c>
      <c r="I190" s="20" t="s">
        <v>771</v>
      </c>
      <c r="J190" s="23">
        <v>2024003630</v>
      </c>
      <c r="K190" s="103">
        <v>596604</v>
      </c>
      <c r="L190" s="24">
        <v>0</v>
      </c>
    </row>
    <row r="191" spans="1:12" x14ac:dyDescent="0.25">
      <c r="A191" s="25" t="s">
        <v>118</v>
      </c>
      <c r="B191" s="25"/>
      <c r="C191" s="26">
        <v>45657</v>
      </c>
      <c r="D191" s="25" t="s">
        <v>768</v>
      </c>
      <c r="E191" s="37">
        <v>2024700164</v>
      </c>
      <c r="F191" s="25" t="s">
        <v>1887</v>
      </c>
      <c r="G191" s="25">
        <v>1085272067</v>
      </c>
      <c r="H191" s="25" t="s">
        <v>2517</v>
      </c>
      <c r="I191" s="25" t="s">
        <v>771</v>
      </c>
      <c r="J191" s="28">
        <v>2024003635</v>
      </c>
      <c r="K191" s="102">
        <v>800668</v>
      </c>
      <c r="L191" s="29">
        <v>0</v>
      </c>
    </row>
    <row r="192" spans="1:12" x14ac:dyDescent="0.25">
      <c r="A192" s="20" t="s">
        <v>118</v>
      </c>
      <c r="B192" s="20"/>
      <c r="C192" s="21">
        <v>45657</v>
      </c>
      <c r="D192" s="20" t="s">
        <v>768</v>
      </c>
      <c r="E192" s="38">
        <v>2024700165</v>
      </c>
      <c r="F192" s="20" t="s">
        <v>1631</v>
      </c>
      <c r="G192" s="20">
        <v>1085250622</v>
      </c>
      <c r="H192" s="20" t="s">
        <v>2518</v>
      </c>
      <c r="I192" s="20" t="s">
        <v>771</v>
      </c>
      <c r="J192" s="23">
        <v>2024003636</v>
      </c>
      <c r="K192" s="103">
        <v>1401170</v>
      </c>
      <c r="L192" s="24">
        <v>0</v>
      </c>
    </row>
    <row r="193" spans="1:12" x14ac:dyDescent="0.25">
      <c r="A193" s="25" t="s">
        <v>118</v>
      </c>
      <c r="B193" s="25"/>
      <c r="C193" s="26">
        <v>45657</v>
      </c>
      <c r="D193" s="25" t="s">
        <v>768</v>
      </c>
      <c r="E193" s="37">
        <v>2024700166</v>
      </c>
      <c r="F193" s="25" t="s">
        <v>2046</v>
      </c>
      <c r="G193" s="25">
        <v>37088164</v>
      </c>
      <c r="H193" s="25" t="s">
        <v>2519</v>
      </c>
      <c r="I193" s="25" t="s">
        <v>771</v>
      </c>
      <c r="J193" s="28">
        <v>2024003637</v>
      </c>
      <c r="K193" s="102">
        <v>1285356</v>
      </c>
      <c r="L193" s="29">
        <v>0</v>
      </c>
    </row>
    <row r="194" spans="1:12" x14ac:dyDescent="0.25">
      <c r="A194" s="20" t="s">
        <v>118</v>
      </c>
      <c r="B194" s="20"/>
      <c r="C194" s="21">
        <v>45657</v>
      </c>
      <c r="D194" s="20" t="s">
        <v>768</v>
      </c>
      <c r="E194" s="38">
        <v>2024700167</v>
      </c>
      <c r="F194" s="20" t="s">
        <v>1738</v>
      </c>
      <c r="G194" s="20">
        <v>1010100564</v>
      </c>
      <c r="H194" s="20" t="s">
        <v>2520</v>
      </c>
      <c r="I194" s="20" t="s">
        <v>771</v>
      </c>
      <c r="J194" s="23">
        <v>2024003638</v>
      </c>
      <c r="K194" s="103">
        <v>726597</v>
      </c>
      <c r="L194" s="24">
        <v>0</v>
      </c>
    </row>
    <row r="195" spans="1:12" x14ac:dyDescent="0.25">
      <c r="A195" s="25" t="s">
        <v>118</v>
      </c>
      <c r="B195" s="25"/>
      <c r="C195" s="26">
        <v>45657</v>
      </c>
      <c r="D195" s="25" t="s">
        <v>768</v>
      </c>
      <c r="E195" s="37">
        <v>2024700168</v>
      </c>
      <c r="F195" s="25" t="s">
        <v>2291</v>
      </c>
      <c r="G195" s="25">
        <v>1084847080</v>
      </c>
      <c r="H195" s="25" t="s">
        <v>2521</v>
      </c>
      <c r="I195" s="25" t="s">
        <v>771</v>
      </c>
      <c r="J195" s="28">
        <v>2024003643</v>
      </c>
      <c r="K195" s="102">
        <v>1401170</v>
      </c>
      <c r="L195" s="29">
        <v>0</v>
      </c>
    </row>
    <row r="196" spans="1:12" x14ac:dyDescent="0.25">
      <c r="A196" s="20" t="s">
        <v>118</v>
      </c>
      <c r="B196" s="20"/>
      <c r="C196" s="21">
        <v>45657</v>
      </c>
      <c r="D196" s="20" t="s">
        <v>768</v>
      </c>
      <c r="E196" s="38">
        <v>2024700169</v>
      </c>
      <c r="F196" s="20" t="s">
        <v>2319</v>
      </c>
      <c r="G196" s="20">
        <v>1085318203</v>
      </c>
      <c r="H196" s="20" t="s">
        <v>2522</v>
      </c>
      <c r="I196" s="20" t="s">
        <v>771</v>
      </c>
      <c r="J196" s="23">
        <v>2024003647</v>
      </c>
      <c r="K196" s="103">
        <v>596604</v>
      </c>
      <c r="L196" s="24">
        <v>0</v>
      </c>
    </row>
    <row r="197" spans="1:12" x14ac:dyDescent="0.25">
      <c r="A197" s="25" t="s">
        <v>118</v>
      </c>
      <c r="B197" s="25"/>
      <c r="C197" s="26">
        <v>45657</v>
      </c>
      <c r="D197" s="25" t="s">
        <v>768</v>
      </c>
      <c r="E197" s="37">
        <v>2024700170</v>
      </c>
      <c r="F197" s="25" t="s">
        <v>2295</v>
      </c>
      <c r="G197" s="25">
        <v>1085259295</v>
      </c>
      <c r="H197" s="25" t="s">
        <v>2523</v>
      </c>
      <c r="I197" s="25" t="s">
        <v>771</v>
      </c>
      <c r="J197" s="28">
        <v>2024003648</v>
      </c>
      <c r="K197" s="102">
        <v>818321</v>
      </c>
      <c r="L197" s="29">
        <v>0</v>
      </c>
    </row>
    <row r="198" spans="1:12" x14ac:dyDescent="0.25">
      <c r="A198" s="20" t="s">
        <v>118</v>
      </c>
      <c r="B198" s="20"/>
      <c r="C198" s="21">
        <v>45657</v>
      </c>
      <c r="D198" s="20" t="s">
        <v>768</v>
      </c>
      <c r="E198" s="38">
        <v>2024700171</v>
      </c>
      <c r="F198" s="20" t="s">
        <v>2161</v>
      </c>
      <c r="G198" s="20">
        <v>36753303</v>
      </c>
      <c r="H198" s="20" t="s">
        <v>2524</v>
      </c>
      <c r="I198" s="20" t="s">
        <v>771</v>
      </c>
      <c r="J198" s="23">
        <v>2024003649</v>
      </c>
      <c r="K198" s="103">
        <v>3919138</v>
      </c>
      <c r="L198" s="24">
        <v>0</v>
      </c>
    </row>
    <row r="199" spans="1:12" x14ac:dyDescent="0.25">
      <c r="A199" s="25" t="s">
        <v>118</v>
      </c>
      <c r="B199" s="25"/>
      <c r="C199" s="26">
        <v>45657</v>
      </c>
      <c r="D199" s="25" t="s">
        <v>768</v>
      </c>
      <c r="E199" s="37">
        <v>2024700172</v>
      </c>
      <c r="F199" s="25" t="s">
        <v>1619</v>
      </c>
      <c r="G199" s="25">
        <v>59793458</v>
      </c>
      <c r="H199" s="25" t="s">
        <v>2525</v>
      </c>
      <c r="I199" s="25" t="s">
        <v>771</v>
      </c>
      <c r="J199" s="28">
        <v>2024003650</v>
      </c>
      <c r="K199" s="102">
        <v>2392322</v>
      </c>
      <c r="L199" s="29">
        <v>0</v>
      </c>
    </row>
    <row r="200" spans="1:12" x14ac:dyDescent="0.25">
      <c r="A200" s="20" t="s">
        <v>118</v>
      </c>
      <c r="B200" s="20"/>
      <c r="C200" s="21">
        <v>45657</v>
      </c>
      <c r="D200" s="20" t="s">
        <v>768</v>
      </c>
      <c r="E200" s="38">
        <v>2024700178</v>
      </c>
      <c r="F200" s="20" t="s">
        <v>2289</v>
      </c>
      <c r="G200" s="20">
        <v>27180896</v>
      </c>
      <c r="H200" s="20" t="s">
        <v>2526</v>
      </c>
      <c r="I200" s="20" t="s">
        <v>771</v>
      </c>
      <c r="J200" s="23">
        <v>2024003620</v>
      </c>
      <c r="K200" s="103">
        <v>687880</v>
      </c>
      <c r="L200" s="24">
        <v>0</v>
      </c>
    </row>
    <row r="201" spans="1:12" x14ac:dyDescent="0.25">
      <c r="A201" s="25" t="s">
        <v>118</v>
      </c>
      <c r="B201" s="25"/>
      <c r="C201" s="26">
        <v>45657</v>
      </c>
      <c r="D201" s="25" t="s">
        <v>768</v>
      </c>
      <c r="E201" s="37">
        <v>2024700180</v>
      </c>
      <c r="F201" s="25" t="s">
        <v>1851</v>
      </c>
      <c r="G201" s="25">
        <v>87070246</v>
      </c>
      <c r="H201" s="25" t="s">
        <v>2527</v>
      </c>
      <c r="I201" s="25" t="s">
        <v>771</v>
      </c>
      <c r="J201" s="28">
        <v>2024003622</v>
      </c>
      <c r="K201" s="102">
        <v>687880</v>
      </c>
      <c r="L201" s="29">
        <v>0</v>
      </c>
    </row>
    <row r="202" spans="1:12" x14ac:dyDescent="0.25">
      <c r="A202" s="512"/>
      <c r="B202" s="512"/>
      <c r="C202" s="512"/>
      <c r="D202" s="512"/>
      <c r="E202" s="512"/>
      <c r="F202" s="512"/>
      <c r="G202" s="512"/>
      <c r="H202" s="512"/>
      <c r="I202" s="512"/>
      <c r="J202" s="512"/>
      <c r="K202" s="513"/>
      <c r="L202" s="513"/>
    </row>
    <row r="203" spans="1:12" x14ac:dyDescent="0.25">
      <c r="A203" s="512"/>
      <c r="B203" s="512"/>
      <c r="C203" s="512"/>
      <c r="D203" s="512"/>
      <c r="E203" s="512"/>
      <c r="F203" s="512"/>
      <c r="G203" s="512"/>
      <c r="H203" s="512"/>
      <c r="I203" s="512"/>
      <c r="J203" s="512"/>
      <c r="K203" s="514"/>
      <c r="L203" s="514"/>
    </row>
    <row r="204" spans="1:12" x14ac:dyDescent="0.25">
      <c r="A204" s="516"/>
      <c r="B204" s="516"/>
      <c r="C204" s="516"/>
      <c r="D204" s="516"/>
      <c r="E204" s="516"/>
      <c r="F204" s="516"/>
      <c r="G204" s="516"/>
      <c r="H204" s="516"/>
      <c r="I204" s="516"/>
      <c r="J204" s="30" t="s">
        <v>779</v>
      </c>
      <c r="K204" s="104">
        <v>18749780</v>
      </c>
      <c r="L204" s="30">
        <v>0</v>
      </c>
    </row>
    <row r="205" spans="1:12" x14ac:dyDescent="0.25">
      <c r="A205" s="30" t="s">
        <v>119</v>
      </c>
      <c r="B205" s="30" t="s">
        <v>1751</v>
      </c>
      <c r="C205" s="30"/>
      <c r="D205" s="30"/>
      <c r="E205" s="30"/>
      <c r="F205" s="30"/>
      <c r="G205" s="30"/>
      <c r="H205" s="30"/>
      <c r="I205" s="30"/>
      <c r="J205" s="30"/>
      <c r="K205" s="104"/>
      <c r="L205" s="30"/>
    </row>
    <row r="206" spans="1:12" x14ac:dyDescent="0.25">
      <c r="A206" s="36" t="s">
        <v>758</v>
      </c>
      <c r="B206" s="36" t="s">
        <v>759</v>
      </c>
      <c r="C206" s="36" t="s">
        <v>760</v>
      </c>
      <c r="D206" s="36" t="s">
        <v>761</v>
      </c>
      <c r="E206" s="36" t="s">
        <v>762</v>
      </c>
      <c r="F206" s="36" t="s">
        <v>763</v>
      </c>
      <c r="G206" s="36" t="s">
        <v>764</v>
      </c>
      <c r="H206" s="36" t="s">
        <v>46</v>
      </c>
      <c r="I206" s="36" t="s">
        <v>765</v>
      </c>
      <c r="J206" s="36" t="s">
        <v>762</v>
      </c>
      <c r="K206" s="36" t="s">
        <v>766</v>
      </c>
      <c r="L206" s="36" t="s">
        <v>767</v>
      </c>
    </row>
    <row r="207" spans="1:12" x14ac:dyDescent="0.25">
      <c r="A207" s="25" t="s">
        <v>2184</v>
      </c>
      <c r="B207" s="25"/>
      <c r="C207" s="26">
        <v>45572</v>
      </c>
      <c r="D207" s="25" t="s">
        <v>768</v>
      </c>
      <c r="E207" s="37">
        <v>2024700106</v>
      </c>
      <c r="F207" s="25" t="s">
        <v>1061</v>
      </c>
      <c r="G207" s="25">
        <v>12974137</v>
      </c>
      <c r="H207" s="25" t="s">
        <v>2529</v>
      </c>
      <c r="I207" s="25" t="s">
        <v>771</v>
      </c>
      <c r="J207" s="28">
        <v>2024002278</v>
      </c>
      <c r="K207" s="102">
        <v>1087557</v>
      </c>
      <c r="L207" s="29">
        <v>0</v>
      </c>
    </row>
    <row r="208" spans="1:12" x14ac:dyDescent="0.25">
      <c r="A208" s="20" t="s">
        <v>2184</v>
      </c>
      <c r="B208" s="20"/>
      <c r="C208" s="21">
        <v>45657</v>
      </c>
      <c r="D208" s="20" t="s">
        <v>768</v>
      </c>
      <c r="E208" s="38">
        <v>2024700150</v>
      </c>
      <c r="F208" s="20" t="s">
        <v>1129</v>
      </c>
      <c r="G208" s="20">
        <v>1085298437</v>
      </c>
      <c r="H208" s="20" t="s">
        <v>2530</v>
      </c>
      <c r="I208" s="20" t="s">
        <v>771</v>
      </c>
      <c r="J208" s="23">
        <v>2024003626</v>
      </c>
      <c r="K208" s="103">
        <v>427280</v>
      </c>
      <c r="L208" s="24">
        <v>0</v>
      </c>
    </row>
    <row r="209" spans="1:12" x14ac:dyDescent="0.25">
      <c r="A209" s="25" t="s">
        <v>2184</v>
      </c>
      <c r="B209" s="25"/>
      <c r="C209" s="26">
        <v>45657</v>
      </c>
      <c r="D209" s="25" t="s">
        <v>768</v>
      </c>
      <c r="E209" s="37">
        <v>2024700151</v>
      </c>
      <c r="F209" s="25" t="s">
        <v>1105</v>
      </c>
      <c r="G209" s="25">
        <v>1085294152</v>
      </c>
      <c r="H209" s="25" t="s">
        <v>2531</v>
      </c>
      <c r="I209" s="25" t="s">
        <v>771</v>
      </c>
      <c r="J209" s="28">
        <v>2024003628</v>
      </c>
      <c r="K209" s="102">
        <v>467697</v>
      </c>
      <c r="L209" s="29">
        <v>0</v>
      </c>
    </row>
    <row r="210" spans="1:12" x14ac:dyDescent="0.25">
      <c r="A210" s="20" t="s">
        <v>2184</v>
      </c>
      <c r="B210" s="20"/>
      <c r="C210" s="21">
        <v>45657</v>
      </c>
      <c r="D210" s="20" t="s">
        <v>768</v>
      </c>
      <c r="E210" s="38">
        <v>2024700152</v>
      </c>
      <c r="F210" s="20" t="s">
        <v>2309</v>
      </c>
      <c r="G210" s="20">
        <v>1085244325</v>
      </c>
      <c r="H210" s="20" t="s">
        <v>2532</v>
      </c>
      <c r="I210" s="20" t="s">
        <v>771</v>
      </c>
      <c r="J210" s="23">
        <v>2024003640</v>
      </c>
      <c r="K210" s="103">
        <v>427280</v>
      </c>
      <c r="L210" s="24">
        <v>0</v>
      </c>
    </row>
    <row r="211" spans="1:12" x14ac:dyDescent="0.25">
      <c r="A211" s="25" t="s">
        <v>2184</v>
      </c>
      <c r="B211" s="25"/>
      <c r="C211" s="26">
        <v>45657</v>
      </c>
      <c r="D211" s="25" t="s">
        <v>768</v>
      </c>
      <c r="E211" s="37">
        <v>2024700153</v>
      </c>
      <c r="F211" s="25" t="s">
        <v>2313</v>
      </c>
      <c r="G211" s="25">
        <v>1085265117</v>
      </c>
      <c r="H211" s="25" t="s">
        <v>2533</v>
      </c>
      <c r="I211" s="25" t="s">
        <v>771</v>
      </c>
      <c r="J211" s="28">
        <v>2024003642</v>
      </c>
      <c r="K211" s="102">
        <v>427280</v>
      </c>
      <c r="L211" s="29">
        <v>0</v>
      </c>
    </row>
    <row r="212" spans="1:12" x14ac:dyDescent="0.25">
      <c r="A212" s="20" t="s">
        <v>2184</v>
      </c>
      <c r="B212" s="20"/>
      <c r="C212" s="21">
        <v>45657</v>
      </c>
      <c r="D212" s="20" t="s">
        <v>768</v>
      </c>
      <c r="E212" s="38">
        <v>2024700154</v>
      </c>
      <c r="F212" s="20" t="s">
        <v>1108</v>
      </c>
      <c r="G212" s="20">
        <v>59832769</v>
      </c>
      <c r="H212" s="20" t="s">
        <v>2534</v>
      </c>
      <c r="I212" s="20" t="s">
        <v>771</v>
      </c>
      <c r="J212" s="23">
        <v>2024003629</v>
      </c>
      <c r="K212" s="103">
        <v>427280</v>
      </c>
      <c r="L212" s="24">
        <v>0</v>
      </c>
    </row>
    <row r="213" spans="1:12" x14ac:dyDescent="0.25">
      <c r="A213" s="25" t="s">
        <v>2184</v>
      </c>
      <c r="B213" s="25"/>
      <c r="C213" s="26">
        <v>45657</v>
      </c>
      <c r="D213" s="25" t="s">
        <v>768</v>
      </c>
      <c r="E213" s="37">
        <v>2024700155</v>
      </c>
      <c r="F213" s="25" t="s">
        <v>1598</v>
      </c>
      <c r="G213" s="25">
        <v>1085306253</v>
      </c>
      <c r="H213" s="25" t="s">
        <v>2535</v>
      </c>
      <c r="I213" s="25" t="s">
        <v>771</v>
      </c>
      <c r="J213" s="28">
        <v>2024003639</v>
      </c>
      <c r="K213" s="102">
        <v>427280</v>
      </c>
      <c r="L213" s="29">
        <v>0</v>
      </c>
    </row>
    <row r="214" spans="1:12" x14ac:dyDescent="0.25">
      <c r="A214" s="20" t="s">
        <v>2184</v>
      </c>
      <c r="B214" s="20"/>
      <c r="C214" s="21">
        <v>45657</v>
      </c>
      <c r="D214" s="20" t="s">
        <v>768</v>
      </c>
      <c r="E214" s="38">
        <v>2024700156</v>
      </c>
      <c r="F214" s="20" t="s">
        <v>1610</v>
      </c>
      <c r="G214" s="20">
        <v>1004214918</v>
      </c>
      <c r="H214" s="20" t="s">
        <v>2536</v>
      </c>
      <c r="I214" s="20" t="s">
        <v>771</v>
      </c>
      <c r="J214" s="23">
        <v>2024003646</v>
      </c>
      <c r="K214" s="103">
        <v>746229</v>
      </c>
      <c r="L214" s="24">
        <v>0</v>
      </c>
    </row>
    <row r="215" spans="1:12" x14ac:dyDescent="0.25">
      <c r="A215" s="25" t="s">
        <v>2184</v>
      </c>
      <c r="B215" s="25"/>
      <c r="C215" s="26">
        <v>45657</v>
      </c>
      <c r="D215" s="25" t="s">
        <v>768</v>
      </c>
      <c r="E215" s="37">
        <v>2024700157</v>
      </c>
      <c r="F215" s="25" t="s">
        <v>2317</v>
      </c>
      <c r="G215" s="25">
        <v>1085307853</v>
      </c>
      <c r="H215" s="25" t="s">
        <v>2537</v>
      </c>
      <c r="I215" s="25" t="s">
        <v>771</v>
      </c>
      <c r="J215" s="28">
        <v>2024003645</v>
      </c>
      <c r="K215" s="102">
        <v>427280</v>
      </c>
      <c r="L215" s="29">
        <v>0</v>
      </c>
    </row>
    <row r="216" spans="1:12" x14ac:dyDescent="0.25">
      <c r="A216" s="20" t="s">
        <v>2184</v>
      </c>
      <c r="B216" s="20"/>
      <c r="C216" s="21">
        <v>45657</v>
      </c>
      <c r="D216" s="20" t="s">
        <v>768</v>
      </c>
      <c r="E216" s="38">
        <v>2024700158</v>
      </c>
      <c r="F216" s="20" t="s">
        <v>2311</v>
      </c>
      <c r="G216" s="20">
        <v>1085282185</v>
      </c>
      <c r="H216" s="20" t="s">
        <v>2538</v>
      </c>
      <c r="I216" s="20" t="s">
        <v>771</v>
      </c>
      <c r="J216" s="23">
        <v>2024003641</v>
      </c>
      <c r="K216" s="103">
        <v>427280</v>
      </c>
      <c r="L216" s="24">
        <v>0</v>
      </c>
    </row>
    <row r="217" spans="1:12" x14ac:dyDescent="0.25">
      <c r="A217" s="25" t="s">
        <v>2184</v>
      </c>
      <c r="B217" s="25"/>
      <c r="C217" s="26">
        <v>45657</v>
      </c>
      <c r="D217" s="25" t="s">
        <v>768</v>
      </c>
      <c r="E217" s="37">
        <v>2024700160</v>
      </c>
      <c r="F217" s="25" t="s">
        <v>2302</v>
      </c>
      <c r="G217" s="25">
        <v>1085341546</v>
      </c>
      <c r="H217" s="25" t="s">
        <v>2539</v>
      </c>
      <c r="I217" s="25" t="s">
        <v>771</v>
      </c>
      <c r="J217" s="28">
        <v>2024003632</v>
      </c>
      <c r="K217" s="102">
        <v>427280</v>
      </c>
      <c r="L217" s="29">
        <v>0</v>
      </c>
    </row>
    <row r="218" spans="1:12" x14ac:dyDescent="0.25">
      <c r="A218" s="20" t="s">
        <v>2184</v>
      </c>
      <c r="B218" s="20"/>
      <c r="C218" s="21">
        <v>45657</v>
      </c>
      <c r="D218" s="20" t="s">
        <v>768</v>
      </c>
      <c r="E218" s="38">
        <v>2024700161</v>
      </c>
      <c r="F218" s="20" t="s">
        <v>1123</v>
      </c>
      <c r="G218" s="20">
        <v>37084173</v>
      </c>
      <c r="H218" s="20" t="s">
        <v>2540</v>
      </c>
      <c r="I218" s="20" t="s">
        <v>771</v>
      </c>
      <c r="J218" s="23">
        <v>2024003631</v>
      </c>
      <c r="K218" s="103">
        <v>427280</v>
      </c>
      <c r="L218" s="24">
        <v>0</v>
      </c>
    </row>
    <row r="219" spans="1:12" x14ac:dyDescent="0.25">
      <c r="A219" s="25" t="s">
        <v>2184</v>
      </c>
      <c r="B219" s="25"/>
      <c r="C219" s="26">
        <v>45657</v>
      </c>
      <c r="D219" s="25" t="s">
        <v>768</v>
      </c>
      <c r="E219" s="37">
        <v>2024700173</v>
      </c>
      <c r="F219" s="25" t="s">
        <v>2541</v>
      </c>
      <c r="G219" s="25">
        <v>1233191044</v>
      </c>
      <c r="H219" s="25" t="s">
        <v>2542</v>
      </c>
      <c r="I219" s="25" t="s">
        <v>771</v>
      </c>
      <c r="J219" s="28">
        <v>2024003614</v>
      </c>
      <c r="K219" s="102">
        <v>427280</v>
      </c>
      <c r="L219" s="29">
        <v>0</v>
      </c>
    </row>
    <row r="220" spans="1:12" x14ac:dyDescent="0.25">
      <c r="A220" s="20" t="s">
        <v>2184</v>
      </c>
      <c r="B220" s="20"/>
      <c r="C220" s="21">
        <v>45657</v>
      </c>
      <c r="D220" s="20" t="s">
        <v>768</v>
      </c>
      <c r="E220" s="38">
        <v>2024700174</v>
      </c>
      <c r="F220" s="20" t="s">
        <v>1602</v>
      </c>
      <c r="G220" s="20">
        <v>59832519</v>
      </c>
      <c r="H220" s="20" t="s">
        <v>2543</v>
      </c>
      <c r="I220" s="20" t="s">
        <v>771</v>
      </c>
      <c r="J220" s="23">
        <v>2024003615</v>
      </c>
      <c r="K220" s="103">
        <v>427280</v>
      </c>
      <c r="L220" s="24">
        <v>0</v>
      </c>
    </row>
    <row r="221" spans="1:12" x14ac:dyDescent="0.25">
      <c r="A221" s="25" t="s">
        <v>2184</v>
      </c>
      <c r="B221" s="25"/>
      <c r="C221" s="26">
        <v>45657</v>
      </c>
      <c r="D221" s="25" t="s">
        <v>768</v>
      </c>
      <c r="E221" s="37">
        <v>2024700175</v>
      </c>
      <c r="F221" s="25" t="s">
        <v>1607</v>
      </c>
      <c r="G221" s="25">
        <v>1085302652</v>
      </c>
      <c r="H221" s="25" t="s">
        <v>2544</v>
      </c>
      <c r="I221" s="25" t="s">
        <v>771</v>
      </c>
      <c r="J221" s="28">
        <v>2024003616</v>
      </c>
      <c r="K221" s="102">
        <v>1110578</v>
      </c>
      <c r="L221" s="29">
        <v>0</v>
      </c>
    </row>
    <row r="222" spans="1:12" x14ac:dyDescent="0.25">
      <c r="A222" s="20" t="s">
        <v>2184</v>
      </c>
      <c r="B222" s="20"/>
      <c r="C222" s="21">
        <v>45657</v>
      </c>
      <c r="D222" s="20" t="s">
        <v>768</v>
      </c>
      <c r="E222" s="38">
        <v>2024700176</v>
      </c>
      <c r="F222" s="20" t="s">
        <v>1899</v>
      </c>
      <c r="G222" s="20">
        <v>25280587</v>
      </c>
      <c r="H222" s="20" t="s">
        <v>2545</v>
      </c>
      <c r="I222" s="20" t="s">
        <v>771</v>
      </c>
      <c r="J222" s="23">
        <v>2024003617</v>
      </c>
      <c r="K222" s="103">
        <v>596604</v>
      </c>
      <c r="L222" s="24">
        <v>0</v>
      </c>
    </row>
    <row r="223" spans="1:12" x14ac:dyDescent="0.25">
      <c r="A223" s="25" t="s">
        <v>2184</v>
      </c>
      <c r="B223" s="25"/>
      <c r="C223" s="26">
        <v>45657</v>
      </c>
      <c r="D223" s="25" t="s">
        <v>768</v>
      </c>
      <c r="E223" s="37">
        <v>2024700177</v>
      </c>
      <c r="F223" s="25" t="s">
        <v>1109</v>
      </c>
      <c r="G223" s="25">
        <v>98395640</v>
      </c>
      <c r="H223" s="25" t="s">
        <v>2546</v>
      </c>
      <c r="I223" s="25" t="s">
        <v>771</v>
      </c>
      <c r="J223" s="28">
        <v>2024003618</v>
      </c>
      <c r="K223" s="102">
        <v>458004</v>
      </c>
      <c r="L223" s="29">
        <v>0</v>
      </c>
    </row>
    <row r="224" spans="1:12" x14ac:dyDescent="0.25">
      <c r="A224" s="20" t="s">
        <v>2184</v>
      </c>
      <c r="B224" s="20"/>
      <c r="C224" s="21">
        <v>45657</v>
      </c>
      <c r="D224" s="20" t="s">
        <v>768</v>
      </c>
      <c r="E224" s="38">
        <v>2024700179</v>
      </c>
      <c r="F224" s="20" t="s">
        <v>2315</v>
      </c>
      <c r="G224" s="20">
        <v>1085263775</v>
      </c>
      <c r="H224" s="20" t="s">
        <v>2547</v>
      </c>
      <c r="I224" s="20" t="s">
        <v>771</v>
      </c>
      <c r="J224" s="23">
        <v>2024003621</v>
      </c>
      <c r="K224" s="103">
        <v>237208</v>
      </c>
      <c r="L224" s="24">
        <v>0</v>
      </c>
    </row>
    <row r="225" spans="1:12" x14ac:dyDescent="0.25">
      <c r="A225" s="512"/>
      <c r="B225" s="512"/>
      <c r="C225" s="512"/>
      <c r="D225" s="512"/>
      <c r="E225" s="512"/>
      <c r="F225" s="512"/>
      <c r="G225" s="512"/>
      <c r="H225" s="512"/>
      <c r="I225" s="512"/>
      <c r="J225" s="512"/>
      <c r="K225" s="513"/>
      <c r="L225" s="513"/>
    </row>
    <row r="226" spans="1:12" x14ac:dyDescent="0.25">
      <c r="A226" s="512"/>
      <c r="B226" s="512"/>
      <c r="C226" s="512"/>
      <c r="D226" s="512"/>
      <c r="E226" s="512"/>
      <c r="F226" s="512"/>
      <c r="G226" s="512"/>
      <c r="H226" s="512"/>
      <c r="I226" s="512"/>
      <c r="J226" s="512"/>
      <c r="K226" s="514"/>
      <c r="L226" s="514"/>
    </row>
    <row r="227" spans="1:12" x14ac:dyDescent="0.25">
      <c r="A227" s="516"/>
      <c r="B227" s="516"/>
      <c r="C227" s="516"/>
      <c r="D227" s="516"/>
      <c r="E227" s="516"/>
      <c r="F227" s="516"/>
      <c r="G227" s="516"/>
      <c r="H227" s="516"/>
      <c r="I227" s="516"/>
      <c r="J227" s="30" t="s">
        <v>779</v>
      </c>
      <c r="K227" s="104">
        <v>9403957</v>
      </c>
      <c r="L227" s="30">
        <v>0</v>
      </c>
    </row>
    <row r="229" spans="1:12" x14ac:dyDescent="0.25">
      <c r="A229" t="s">
        <v>2551</v>
      </c>
    </row>
    <row r="230" spans="1:12" x14ac:dyDescent="0.25">
      <c r="A230" s="36" t="s">
        <v>758</v>
      </c>
      <c r="B230" s="36" t="s">
        <v>759</v>
      </c>
      <c r="C230" s="36" t="s">
        <v>760</v>
      </c>
      <c r="D230" s="36" t="s">
        <v>761</v>
      </c>
      <c r="E230" s="36" t="s">
        <v>762</v>
      </c>
      <c r="F230" s="36" t="s">
        <v>763</v>
      </c>
      <c r="G230" s="36" t="s">
        <v>764</v>
      </c>
      <c r="H230" s="36" t="s">
        <v>46</v>
      </c>
      <c r="I230" s="36" t="s">
        <v>765</v>
      </c>
      <c r="J230" s="36" t="s">
        <v>762</v>
      </c>
      <c r="K230" s="36" t="s">
        <v>766</v>
      </c>
      <c r="L230" s="36" t="s">
        <v>767</v>
      </c>
    </row>
    <row r="231" spans="1:12" x14ac:dyDescent="0.25">
      <c r="A231" s="25" t="s">
        <v>2550</v>
      </c>
      <c r="B231" s="25"/>
      <c r="C231" s="26">
        <v>45657</v>
      </c>
      <c r="D231" s="25" t="s">
        <v>768</v>
      </c>
      <c r="E231" s="37">
        <v>2024700150</v>
      </c>
      <c r="F231" s="25" t="s">
        <v>1129</v>
      </c>
      <c r="G231" s="25">
        <v>1085298437</v>
      </c>
      <c r="H231" s="25" t="s">
        <v>2530</v>
      </c>
      <c r="I231" s="25" t="s">
        <v>771</v>
      </c>
      <c r="J231" s="28">
        <v>2024003626</v>
      </c>
      <c r="K231" s="102">
        <v>1006826</v>
      </c>
      <c r="L231" s="29">
        <v>0</v>
      </c>
    </row>
    <row r="232" spans="1:12" x14ac:dyDescent="0.25">
      <c r="A232" s="20" t="s">
        <v>2550</v>
      </c>
      <c r="B232" s="20"/>
      <c r="C232" s="21">
        <v>45657</v>
      </c>
      <c r="D232" s="20" t="s">
        <v>768</v>
      </c>
      <c r="E232" s="38">
        <v>2024700151</v>
      </c>
      <c r="F232" s="20" t="s">
        <v>1105</v>
      </c>
      <c r="G232" s="20">
        <v>1085294152</v>
      </c>
      <c r="H232" s="20" t="s">
        <v>2531</v>
      </c>
      <c r="I232" s="20" t="s">
        <v>771</v>
      </c>
      <c r="J232" s="23">
        <v>2024003628</v>
      </c>
      <c r="K232" s="103">
        <v>1191146</v>
      </c>
      <c r="L232" s="24">
        <v>0</v>
      </c>
    </row>
    <row r="233" spans="1:12" x14ac:dyDescent="0.25">
      <c r="A233" s="25" t="s">
        <v>2550</v>
      </c>
      <c r="B233" s="25"/>
      <c r="C233" s="26">
        <v>45657</v>
      </c>
      <c r="D233" s="25" t="s">
        <v>768</v>
      </c>
      <c r="E233" s="37">
        <v>2024700152</v>
      </c>
      <c r="F233" s="25" t="s">
        <v>2309</v>
      </c>
      <c r="G233" s="25">
        <v>1085244325</v>
      </c>
      <c r="H233" s="25" t="s">
        <v>2532</v>
      </c>
      <c r="I233" s="25" t="s">
        <v>771</v>
      </c>
      <c r="J233" s="28">
        <v>2024003640</v>
      </c>
      <c r="K233" s="102">
        <v>1020796</v>
      </c>
      <c r="L233" s="29">
        <v>0</v>
      </c>
    </row>
    <row r="234" spans="1:12" x14ac:dyDescent="0.25">
      <c r="A234" s="20" t="s">
        <v>2550</v>
      </c>
      <c r="B234" s="20"/>
      <c r="C234" s="21">
        <v>45657</v>
      </c>
      <c r="D234" s="20" t="s">
        <v>768</v>
      </c>
      <c r="E234" s="38">
        <v>2024700153</v>
      </c>
      <c r="F234" s="20" t="s">
        <v>2313</v>
      </c>
      <c r="G234" s="20">
        <v>1085265117</v>
      </c>
      <c r="H234" s="20" t="s">
        <v>2533</v>
      </c>
      <c r="I234" s="20" t="s">
        <v>771</v>
      </c>
      <c r="J234" s="23">
        <v>2024003642</v>
      </c>
      <c r="K234" s="103">
        <v>1012021</v>
      </c>
      <c r="L234" s="24">
        <v>0</v>
      </c>
    </row>
    <row r="235" spans="1:12" x14ac:dyDescent="0.25">
      <c r="A235" s="25" t="s">
        <v>2550</v>
      </c>
      <c r="B235" s="25"/>
      <c r="C235" s="26">
        <v>45657</v>
      </c>
      <c r="D235" s="25" t="s">
        <v>768</v>
      </c>
      <c r="E235" s="37">
        <v>2024700154</v>
      </c>
      <c r="F235" s="25" t="s">
        <v>1108</v>
      </c>
      <c r="G235" s="25">
        <v>59832769</v>
      </c>
      <c r="H235" s="25" t="s">
        <v>2534</v>
      </c>
      <c r="I235" s="25" t="s">
        <v>771</v>
      </c>
      <c r="J235" s="28">
        <v>2024003629</v>
      </c>
      <c r="K235" s="102">
        <v>948009</v>
      </c>
      <c r="L235" s="29">
        <v>0</v>
      </c>
    </row>
    <row r="236" spans="1:12" x14ac:dyDescent="0.25">
      <c r="A236" s="20" t="s">
        <v>2550</v>
      </c>
      <c r="B236" s="20"/>
      <c r="C236" s="21">
        <v>45657</v>
      </c>
      <c r="D236" s="20" t="s">
        <v>768</v>
      </c>
      <c r="E236" s="38">
        <v>2024700155</v>
      </c>
      <c r="F236" s="20" t="s">
        <v>1598</v>
      </c>
      <c r="G236" s="20">
        <v>1085306253</v>
      </c>
      <c r="H236" s="20" t="s">
        <v>2535</v>
      </c>
      <c r="I236" s="20" t="s">
        <v>771</v>
      </c>
      <c r="J236" s="23">
        <v>2024003639</v>
      </c>
      <c r="K236" s="103">
        <v>1014797</v>
      </c>
      <c r="L236" s="24">
        <v>0</v>
      </c>
    </row>
    <row r="237" spans="1:12" x14ac:dyDescent="0.25">
      <c r="A237" s="25" t="s">
        <v>2550</v>
      </c>
      <c r="B237" s="25"/>
      <c r="C237" s="26">
        <v>45657</v>
      </c>
      <c r="D237" s="25" t="s">
        <v>768</v>
      </c>
      <c r="E237" s="37">
        <v>2024700156</v>
      </c>
      <c r="F237" s="25" t="s">
        <v>1610</v>
      </c>
      <c r="G237" s="25">
        <v>1004214918</v>
      </c>
      <c r="H237" s="25" t="s">
        <v>2536</v>
      </c>
      <c r="I237" s="25" t="s">
        <v>771</v>
      </c>
      <c r="J237" s="28">
        <v>2024003646</v>
      </c>
      <c r="K237" s="102">
        <v>1819834</v>
      </c>
      <c r="L237" s="29">
        <v>0</v>
      </c>
    </row>
    <row r="238" spans="1:12" x14ac:dyDescent="0.25">
      <c r="A238" s="20" t="s">
        <v>2550</v>
      </c>
      <c r="B238" s="20"/>
      <c r="C238" s="21">
        <v>45657</v>
      </c>
      <c r="D238" s="20" t="s">
        <v>768</v>
      </c>
      <c r="E238" s="38">
        <v>2024700157</v>
      </c>
      <c r="F238" s="20" t="s">
        <v>2317</v>
      </c>
      <c r="G238" s="20">
        <v>1085307853</v>
      </c>
      <c r="H238" s="20" t="s">
        <v>2537</v>
      </c>
      <c r="I238" s="20" t="s">
        <v>771</v>
      </c>
      <c r="J238" s="23">
        <v>2024003645</v>
      </c>
      <c r="K238" s="103">
        <v>1000596</v>
      </c>
      <c r="L238" s="24">
        <v>0</v>
      </c>
    </row>
    <row r="239" spans="1:12" x14ac:dyDescent="0.25">
      <c r="A239" s="25" t="s">
        <v>2550</v>
      </c>
      <c r="B239" s="25"/>
      <c r="C239" s="26">
        <v>45657</v>
      </c>
      <c r="D239" s="25" t="s">
        <v>768</v>
      </c>
      <c r="E239" s="37">
        <v>2024700158</v>
      </c>
      <c r="F239" s="25" t="s">
        <v>2311</v>
      </c>
      <c r="G239" s="25">
        <v>1085282185</v>
      </c>
      <c r="H239" s="25" t="s">
        <v>2538</v>
      </c>
      <c r="I239" s="25" t="s">
        <v>771</v>
      </c>
      <c r="J239" s="28">
        <v>2024003641</v>
      </c>
      <c r="K239" s="102">
        <v>986010</v>
      </c>
      <c r="L239" s="29">
        <v>0</v>
      </c>
    </row>
    <row r="240" spans="1:12" x14ac:dyDescent="0.25">
      <c r="A240" s="20" t="s">
        <v>2550</v>
      </c>
      <c r="B240" s="20"/>
      <c r="C240" s="21">
        <v>45657</v>
      </c>
      <c r="D240" s="20" t="s">
        <v>768</v>
      </c>
      <c r="E240" s="38">
        <v>2024700160</v>
      </c>
      <c r="F240" s="20" t="s">
        <v>2302</v>
      </c>
      <c r="G240" s="20">
        <v>1085341546</v>
      </c>
      <c r="H240" s="20" t="s">
        <v>2539</v>
      </c>
      <c r="I240" s="20" t="s">
        <v>771</v>
      </c>
      <c r="J240" s="23">
        <v>2024003632</v>
      </c>
      <c r="K240" s="103">
        <v>982300</v>
      </c>
      <c r="L240" s="24">
        <v>0</v>
      </c>
    </row>
    <row r="241" spans="1:12" x14ac:dyDescent="0.25">
      <c r="A241" s="25" t="s">
        <v>2550</v>
      </c>
      <c r="B241" s="25"/>
      <c r="C241" s="26">
        <v>45657</v>
      </c>
      <c r="D241" s="25" t="s">
        <v>768</v>
      </c>
      <c r="E241" s="37">
        <v>2024700161</v>
      </c>
      <c r="F241" s="25" t="s">
        <v>1123</v>
      </c>
      <c r="G241" s="25">
        <v>37084173</v>
      </c>
      <c r="H241" s="25" t="s">
        <v>2540</v>
      </c>
      <c r="I241" s="25" t="s">
        <v>771</v>
      </c>
      <c r="J241" s="28">
        <v>2024003631</v>
      </c>
      <c r="K241" s="102">
        <v>993067</v>
      </c>
      <c r="L241" s="29">
        <v>0</v>
      </c>
    </row>
    <row r="242" spans="1:12" x14ac:dyDescent="0.25">
      <c r="A242" s="20" t="s">
        <v>2550</v>
      </c>
      <c r="B242" s="20"/>
      <c r="C242" s="21">
        <v>45657</v>
      </c>
      <c r="D242" s="20" t="s">
        <v>768</v>
      </c>
      <c r="E242" s="38">
        <v>2024700173</v>
      </c>
      <c r="F242" s="20" t="s">
        <v>2541</v>
      </c>
      <c r="G242" s="20">
        <v>1233191044</v>
      </c>
      <c r="H242" s="20" t="s">
        <v>2542</v>
      </c>
      <c r="I242" s="20" t="s">
        <v>771</v>
      </c>
      <c r="J242" s="23">
        <v>2024003614</v>
      </c>
      <c r="K242" s="103">
        <v>1030891</v>
      </c>
      <c r="L242" s="24">
        <v>0</v>
      </c>
    </row>
    <row r="243" spans="1:12" x14ac:dyDescent="0.25">
      <c r="A243" s="25" t="s">
        <v>2550</v>
      </c>
      <c r="B243" s="25"/>
      <c r="C243" s="26">
        <v>45657</v>
      </c>
      <c r="D243" s="25" t="s">
        <v>768</v>
      </c>
      <c r="E243" s="37">
        <v>2024700174</v>
      </c>
      <c r="F243" s="25" t="s">
        <v>1602</v>
      </c>
      <c r="G243" s="25">
        <v>59832519</v>
      </c>
      <c r="H243" s="25" t="s">
        <v>2543</v>
      </c>
      <c r="I243" s="25" t="s">
        <v>771</v>
      </c>
      <c r="J243" s="28">
        <v>2024003615</v>
      </c>
      <c r="K243" s="102">
        <v>956828</v>
      </c>
      <c r="L243" s="29">
        <v>0</v>
      </c>
    </row>
    <row r="244" spans="1:12" x14ac:dyDescent="0.25">
      <c r="A244" s="20" t="s">
        <v>2550</v>
      </c>
      <c r="B244" s="20"/>
      <c r="C244" s="21">
        <v>45657</v>
      </c>
      <c r="D244" s="20" t="s">
        <v>768</v>
      </c>
      <c r="E244" s="38">
        <v>2024700175</v>
      </c>
      <c r="F244" s="20" t="s">
        <v>1607</v>
      </c>
      <c r="G244" s="20">
        <v>1085302652</v>
      </c>
      <c r="H244" s="20" t="s">
        <v>2544</v>
      </c>
      <c r="I244" s="20" t="s">
        <v>771</v>
      </c>
      <c r="J244" s="23">
        <v>2024003616</v>
      </c>
      <c r="K244" s="103">
        <v>2539045</v>
      </c>
      <c r="L244" s="24">
        <v>0</v>
      </c>
    </row>
    <row r="245" spans="1:12" x14ac:dyDescent="0.25">
      <c r="A245" s="25" t="s">
        <v>2550</v>
      </c>
      <c r="B245" s="25"/>
      <c r="C245" s="26">
        <v>45657</v>
      </c>
      <c r="D245" s="25" t="s">
        <v>768</v>
      </c>
      <c r="E245" s="37">
        <v>2024700176</v>
      </c>
      <c r="F245" s="25" t="s">
        <v>1899</v>
      </c>
      <c r="G245" s="25">
        <v>25280587</v>
      </c>
      <c r="H245" s="25" t="s">
        <v>2545</v>
      </c>
      <c r="I245" s="25" t="s">
        <v>771</v>
      </c>
      <c r="J245" s="28">
        <v>2024003617</v>
      </c>
      <c r="K245" s="102">
        <v>1313960</v>
      </c>
      <c r="L245" s="29">
        <v>0</v>
      </c>
    </row>
    <row r="246" spans="1:12" x14ac:dyDescent="0.25">
      <c r="A246" s="20" t="s">
        <v>2550</v>
      </c>
      <c r="B246" s="20"/>
      <c r="C246" s="21">
        <v>45657</v>
      </c>
      <c r="D246" s="20" t="s">
        <v>768</v>
      </c>
      <c r="E246" s="38">
        <v>2024700177</v>
      </c>
      <c r="F246" s="20" t="s">
        <v>1109</v>
      </c>
      <c r="G246" s="20">
        <v>98395640</v>
      </c>
      <c r="H246" s="20" t="s">
        <v>2546</v>
      </c>
      <c r="I246" s="20" t="s">
        <v>771</v>
      </c>
      <c r="J246" s="23">
        <v>2024003618</v>
      </c>
      <c r="K246" s="103">
        <v>1051328</v>
      </c>
      <c r="L246" s="24">
        <v>0</v>
      </c>
    </row>
    <row r="247" spans="1:12" x14ac:dyDescent="0.25">
      <c r="A247" s="25" t="s">
        <v>2550</v>
      </c>
      <c r="B247" s="25"/>
      <c r="C247" s="26">
        <v>45657</v>
      </c>
      <c r="D247" s="25" t="s">
        <v>768</v>
      </c>
      <c r="E247" s="37">
        <v>2024700179</v>
      </c>
      <c r="F247" s="25" t="s">
        <v>2315</v>
      </c>
      <c r="G247" s="25">
        <v>1085263775</v>
      </c>
      <c r="H247" s="25" t="s">
        <v>2547</v>
      </c>
      <c r="I247" s="25" t="s">
        <v>771</v>
      </c>
      <c r="J247" s="28">
        <v>2024003621</v>
      </c>
      <c r="K247" s="102">
        <v>532186</v>
      </c>
      <c r="L247" s="29">
        <v>0</v>
      </c>
    </row>
    <row r="248" spans="1:12" x14ac:dyDescent="0.25">
      <c r="A248" s="512"/>
      <c r="B248" s="512"/>
      <c r="C248" s="512"/>
      <c r="D248" s="512"/>
      <c r="E248" s="512"/>
      <c r="F248" s="512"/>
      <c r="G248" s="512"/>
      <c r="H248" s="512"/>
      <c r="I248" s="512"/>
      <c r="J248" s="512"/>
      <c r="K248" s="634"/>
      <c r="L248" s="513"/>
    </row>
    <row r="249" spans="1:12" x14ac:dyDescent="0.25">
      <c r="A249" s="512"/>
      <c r="B249" s="512"/>
      <c r="C249" s="512"/>
      <c r="D249" s="512"/>
      <c r="E249" s="512"/>
      <c r="F249" s="512"/>
      <c r="G249" s="512"/>
      <c r="H249" s="512"/>
      <c r="I249" s="512"/>
      <c r="J249" s="512"/>
      <c r="K249" s="514"/>
      <c r="L249" s="514"/>
    </row>
    <row r="250" spans="1:12" x14ac:dyDescent="0.25">
      <c r="A250" s="516"/>
      <c r="B250" s="516"/>
      <c r="C250" s="516"/>
      <c r="D250" s="516"/>
      <c r="E250" s="516"/>
      <c r="F250" s="516"/>
      <c r="G250" s="516"/>
      <c r="H250" s="516"/>
      <c r="I250" s="516"/>
      <c r="J250" s="30" t="s">
        <v>779</v>
      </c>
      <c r="K250" s="104">
        <v>19399640</v>
      </c>
      <c r="L250" s="30">
        <v>0</v>
      </c>
    </row>
    <row r="251" spans="1:12" x14ac:dyDescent="0.25">
      <c r="A251" t="s">
        <v>2553</v>
      </c>
    </row>
    <row r="252" spans="1:12" x14ac:dyDescent="0.25">
      <c r="A252" s="36" t="s">
        <v>758</v>
      </c>
      <c r="B252" s="36" t="s">
        <v>759</v>
      </c>
      <c r="C252" s="36" t="s">
        <v>760</v>
      </c>
      <c r="D252" s="36" t="s">
        <v>761</v>
      </c>
      <c r="E252" s="36" t="s">
        <v>762</v>
      </c>
      <c r="F252" s="36" t="s">
        <v>763</v>
      </c>
      <c r="G252" s="36" t="s">
        <v>764</v>
      </c>
      <c r="H252" s="36" t="s">
        <v>46</v>
      </c>
      <c r="I252" s="36" t="s">
        <v>765</v>
      </c>
      <c r="J252" s="36" t="s">
        <v>762</v>
      </c>
      <c r="K252" s="36" t="s">
        <v>766</v>
      </c>
      <c r="L252" s="36" t="s">
        <v>767</v>
      </c>
    </row>
    <row r="253" spans="1:12" x14ac:dyDescent="0.25">
      <c r="A253" s="25" t="s">
        <v>93</v>
      </c>
      <c r="B253" s="25"/>
      <c r="C253" s="26">
        <v>45626</v>
      </c>
      <c r="D253" s="25" t="s">
        <v>768</v>
      </c>
      <c r="E253" s="37">
        <v>2024700107</v>
      </c>
      <c r="F253" s="25" t="s">
        <v>2510</v>
      </c>
      <c r="G253" s="25">
        <v>27091765</v>
      </c>
      <c r="H253" s="25" t="s">
        <v>2511</v>
      </c>
      <c r="I253" s="25" t="s">
        <v>771</v>
      </c>
      <c r="J253" s="28">
        <v>2024002625</v>
      </c>
      <c r="K253" s="102">
        <v>2008924</v>
      </c>
      <c r="L253" s="29">
        <v>0</v>
      </c>
    </row>
    <row r="254" spans="1:12" x14ac:dyDescent="0.25">
      <c r="A254" s="20" t="s">
        <v>93</v>
      </c>
      <c r="B254" s="20"/>
      <c r="C254" s="21">
        <v>45657</v>
      </c>
      <c r="D254" s="20" t="s">
        <v>768</v>
      </c>
      <c r="E254" s="38">
        <v>2024700148</v>
      </c>
      <c r="F254" s="20" t="s">
        <v>1114</v>
      </c>
      <c r="G254" s="20">
        <v>52960943</v>
      </c>
      <c r="H254" s="20" t="s">
        <v>2512</v>
      </c>
      <c r="I254" s="20" t="s">
        <v>771</v>
      </c>
      <c r="J254" s="23">
        <v>2024003625</v>
      </c>
      <c r="K254" s="103">
        <v>1313960</v>
      </c>
      <c r="L254" s="24">
        <v>0</v>
      </c>
    </row>
    <row r="255" spans="1:12" x14ac:dyDescent="0.25">
      <c r="A255" s="25" t="s">
        <v>93</v>
      </c>
      <c r="B255" s="25"/>
      <c r="C255" s="26">
        <v>45657</v>
      </c>
      <c r="D255" s="25" t="s">
        <v>768</v>
      </c>
      <c r="E255" s="37">
        <v>2024700149</v>
      </c>
      <c r="F255" s="25" t="s">
        <v>952</v>
      </c>
      <c r="G255" s="25">
        <v>1085325713</v>
      </c>
      <c r="H255" s="25" t="s">
        <v>2513</v>
      </c>
      <c r="I255" s="25" t="s">
        <v>771</v>
      </c>
      <c r="J255" s="28">
        <v>2024003633</v>
      </c>
      <c r="K255" s="102">
        <v>1492183</v>
      </c>
      <c r="L255" s="29">
        <v>0</v>
      </c>
    </row>
    <row r="256" spans="1:12" x14ac:dyDescent="0.25">
      <c r="A256" s="20" t="s">
        <v>93</v>
      </c>
      <c r="B256" s="20"/>
      <c r="C256" s="21">
        <v>45657</v>
      </c>
      <c r="D256" s="20" t="s">
        <v>768</v>
      </c>
      <c r="E256" s="38">
        <v>2024700159</v>
      </c>
      <c r="F256" s="20" t="s">
        <v>1882</v>
      </c>
      <c r="G256" s="20">
        <v>27282101</v>
      </c>
      <c r="H256" s="20" t="s">
        <v>2514</v>
      </c>
      <c r="I256" s="20" t="s">
        <v>771</v>
      </c>
      <c r="J256" s="23">
        <v>2024003634</v>
      </c>
      <c r="K256" s="103">
        <v>1388059</v>
      </c>
      <c r="L256" s="24">
        <v>0</v>
      </c>
    </row>
    <row r="257" spans="1:12" x14ac:dyDescent="0.25">
      <c r="A257" s="25" t="s">
        <v>93</v>
      </c>
      <c r="B257" s="25"/>
      <c r="C257" s="26">
        <v>45657</v>
      </c>
      <c r="D257" s="25" t="s">
        <v>768</v>
      </c>
      <c r="E257" s="37">
        <v>2024700162</v>
      </c>
      <c r="F257" s="25" t="s">
        <v>1122</v>
      </c>
      <c r="G257" s="25">
        <v>59313253</v>
      </c>
      <c r="H257" s="25" t="s">
        <v>2515</v>
      </c>
      <c r="I257" s="25" t="s">
        <v>771</v>
      </c>
      <c r="J257" s="28">
        <v>2024003627</v>
      </c>
      <c r="K257" s="102">
        <v>1313960</v>
      </c>
      <c r="L257" s="29">
        <v>0</v>
      </c>
    </row>
    <row r="258" spans="1:12" x14ac:dyDescent="0.25">
      <c r="A258" s="20" t="s">
        <v>93</v>
      </c>
      <c r="B258" s="20"/>
      <c r="C258" s="21">
        <v>45657</v>
      </c>
      <c r="D258" s="20" t="s">
        <v>768</v>
      </c>
      <c r="E258" s="38">
        <v>2024700163</v>
      </c>
      <c r="F258" s="20" t="s">
        <v>1125</v>
      </c>
      <c r="G258" s="20">
        <v>59812894</v>
      </c>
      <c r="H258" s="20" t="s">
        <v>2516</v>
      </c>
      <c r="I258" s="20" t="s">
        <v>771</v>
      </c>
      <c r="J258" s="23">
        <v>2024003630</v>
      </c>
      <c r="K258" s="103">
        <v>1313960</v>
      </c>
      <c r="L258" s="24">
        <v>0</v>
      </c>
    </row>
    <row r="259" spans="1:12" x14ac:dyDescent="0.25">
      <c r="A259" s="25" t="s">
        <v>93</v>
      </c>
      <c r="B259" s="25"/>
      <c r="C259" s="26">
        <v>45657</v>
      </c>
      <c r="D259" s="25" t="s">
        <v>768</v>
      </c>
      <c r="E259" s="37">
        <v>2024700164</v>
      </c>
      <c r="F259" s="25" t="s">
        <v>1887</v>
      </c>
      <c r="G259" s="25">
        <v>1085272067</v>
      </c>
      <c r="H259" s="25" t="s">
        <v>2517</v>
      </c>
      <c r="I259" s="25" t="s">
        <v>771</v>
      </c>
      <c r="J259" s="28">
        <v>2024003635</v>
      </c>
      <c r="K259" s="102">
        <v>1763391</v>
      </c>
      <c r="L259" s="29">
        <v>0</v>
      </c>
    </row>
    <row r="260" spans="1:12" x14ac:dyDescent="0.25">
      <c r="A260" s="20" t="s">
        <v>93</v>
      </c>
      <c r="B260" s="20"/>
      <c r="C260" s="21">
        <v>45657</v>
      </c>
      <c r="D260" s="20" t="s">
        <v>768</v>
      </c>
      <c r="E260" s="38">
        <v>2024700165</v>
      </c>
      <c r="F260" s="20" t="s">
        <v>1631</v>
      </c>
      <c r="G260" s="20">
        <v>1085250622</v>
      </c>
      <c r="H260" s="20" t="s">
        <v>2518</v>
      </c>
      <c r="I260" s="20" t="s">
        <v>771</v>
      </c>
      <c r="J260" s="23">
        <v>2024003636</v>
      </c>
      <c r="K260" s="103">
        <v>3085935</v>
      </c>
      <c r="L260" s="24">
        <v>0</v>
      </c>
    </row>
    <row r="261" spans="1:12" x14ac:dyDescent="0.25">
      <c r="A261" s="25" t="s">
        <v>93</v>
      </c>
      <c r="B261" s="25"/>
      <c r="C261" s="26">
        <v>45657</v>
      </c>
      <c r="D261" s="25" t="s">
        <v>768</v>
      </c>
      <c r="E261" s="37">
        <v>2024700166</v>
      </c>
      <c r="F261" s="25" t="s">
        <v>2046</v>
      </c>
      <c r="G261" s="25">
        <v>37088164</v>
      </c>
      <c r="H261" s="25" t="s">
        <v>2519</v>
      </c>
      <c r="I261" s="25" t="s">
        <v>771</v>
      </c>
      <c r="J261" s="28">
        <v>2024003637</v>
      </c>
      <c r="K261" s="102">
        <v>2830872</v>
      </c>
      <c r="L261" s="29">
        <v>0</v>
      </c>
    </row>
    <row r="262" spans="1:12" x14ac:dyDescent="0.25">
      <c r="A262" s="20" t="s">
        <v>93</v>
      </c>
      <c r="B262" s="20"/>
      <c r="C262" s="21">
        <v>45657</v>
      </c>
      <c r="D262" s="20" t="s">
        <v>768</v>
      </c>
      <c r="E262" s="38">
        <v>2024700167</v>
      </c>
      <c r="F262" s="20" t="s">
        <v>1738</v>
      </c>
      <c r="G262" s="20">
        <v>1010100564</v>
      </c>
      <c r="H262" s="20" t="s">
        <v>2520</v>
      </c>
      <c r="I262" s="20" t="s">
        <v>771</v>
      </c>
      <c r="J262" s="23">
        <v>2024003638</v>
      </c>
      <c r="K262" s="103">
        <v>1594844</v>
      </c>
      <c r="L262" s="24">
        <v>0</v>
      </c>
    </row>
    <row r="263" spans="1:12" x14ac:dyDescent="0.25">
      <c r="A263" s="25" t="s">
        <v>93</v>
      </c>
      <c r="B263" s="25"/>
      <c r="C263" s="26">
        <v>45657</v>
      </c>
      <c r="D263" s="25" t="s">
        <v>768</v>
      </c>
      <c r="E263" s="37">
        <v>2024700168</v>
      </c>
      <c r="F263" s="25" t="s">
        <v>2291</v>
      </c>
      <c r="G263" s="25">
        <v>1084847080</v>
      </c>
      <c r="H263" s="25" t="s">
        <v>2521</v>
      </c>
      <c r="I263" s="25" t="s">
        <v>771</v>
      </c>
      <c r="J263" s="28">
        <v>2024003643</v>
      </c>
      <c r="K263" s="102">
        <v>3085935</v>
      </c>
      <c r="L263" s="29">
        <v>0</v>
      </c>
    </row>
    <row r="264" spans="1:12" x14ac:dyDescent="0.25">
      <c r="A264" s="20" t="s">
        <v>93</v>
      </c>
      <c r="B264" s="20"/>
      <c r="C264" s="21">
        <v>45657</v>
      </c>
      <c r="D264" s="20" t="s">
        <v>768</v>
      </c>
      <c r="E264" s="38">
        <v>2024700169</v>
      </c>
      <c r="F264" s="20" t="s">
        <v>2319</v>
      </c>
      <c r="G264" s="20">
        <v>1085318203</v>
      </c>
      <c r="H264" s="20" t="s">
        <v>2522</v>
      </c>
      <c r="I264" s="20" t="s">
        <v>771</v>
      </c>
      <c r="J264" s="23">
        <v>2024003647</v>
      </c>
      <c r="K264" s="103">
        <v>1313960</v>
      </c>
      <c r="L264" s="24">
        <v>0</v>
      </c>
    </row>
    <row r="265" spans="1:12" x14ac:dyDescent="0.25">
      <c r="A265" s="25" t="s">
        <v>93</v>
      </c>
      <c r="B265" s="25"/>
      <c r="C265" s="26">
        <v>45657</v>
      </c>
      <c r="D265" s="25" t="s">
        <v>768</v>
      </c>
      <c r="E265" s="37">
        <v>2024700170</v>
      </c>
      <c r="F265" s="25" t="s">
        <v>2295</v>
      </c>
      <c r="G265" s="25">
        <v>1085259295</v>
      </c>
      <c r="H265" s="25" t="s">
        <v>2523</v>
      </c>
      <c r="I265" s="25" t="s">
        <v>771</v>
      </c>
      <c r="J265" s="28">
        <v>2024003648</v>
      </c>
      <c r="K265" s="102">
        <v>1803633</v>
      </c>
      <c r="L265" s="29">
        <v>0</v>
      </c>
    </row>
    <row r="266" spans="1:12" x14ac:dyDescent="0.25">
      <c r="A266" s="20" t="s">
        <v>93</v>
      </c>
      <c r="B266" s="20"/>
      <c r="C266" s="21">
        <v>45657</v>
      </c>
      <c r="D266" s="20" t="s">
        <v>768</v>
      </c>
      <c r="E266" s="38">
        <v>2024700171</v>
      </c>
      <c r="F266" s="20" t="s">
        <v>2161</v>
      </c>
      <c r="G266" s="20">
        <v>36753303</v>
      </c>
      <c r="H266" s="20" t="s">
        <v>2524</v>
      </c>
      <c r="I266" s="20" t="s">
        <v>771</v>
      </c>
      <c r="J266" s="23">
        <v>2024003649</v>
      </c>
      <c r="K266" s="103">
        <v>9491872</v>
      </c>
      <c r="L266" s="24">
        <v>0</v>
      </c>
    </row>
    <row r="267" spans="1:12" x14ac:dyDescent="0.25">
      <c r="A267" s="25" t="s">
        <v>93</v>
      </c>
      <c r="B267" s="25"/>
      <c r="C267" s="26">
        <v>45657</v>
      </c>
      <c r="D267" s="25" t="s">
        <v>768</v>
      </c>
      <c r="E267" s="37">
        <v>2024700172</v>
      </c>
      <c r="F267" s="25" t="s">
        <v>1619</v>
      </c>
      <c r="G267" s="25">
        <v>59793458</v>
      </c>
      <c r="H267" s="25" t="s">
        <v>2525</v>
      </c>
      <c r="I267" s="25" t="s">
        <v>771</v>
      </c>
      <c r="J267" s="28">
        <v>2024003650</v>
      </c>
      <c r="K267" s="102">
        <v>5805368</v>
      </c>
      <c r="L267" s="29">
        <v>0</v>
      </c>
    </row>
    <row r="268" spans="1:12" x14ac:dyDescent="0.25">
      <c r="A268" s="20" t="s">
        <v>93</v>
      </c>
      <c r="B268" s="20"/>
      <c r="C268" s="21">
        <v>45657</v>
      </c>
      <c r="D268" s="20" t="s">
        <v>768</v>
      </c>
      <c r="E268" s="38">
        <v>2024700178</v>
      </c>
      <c r="F268" s="20" t="s">
        <v>2289</v>
      </c>
      <c r="G268" s="20">
        <v>27180896</v>
      </c>
      <c r="H268" s="20" t="s">
        <v>2526</v>
      </c>
      <c r="I268" s="20" t="s">
        <v>771</v>
      </c>
      <c r="J268" s="23">
        <v>2024003620</v>
      </c>
      <c r="K268" s="103">
        <v>1514986</v>
      </c>
      <c r="L268" s="24">
        <v>0</v>
      </c>
    </row>
    <row r="269" spans="1:12" x14ac:dyDescent="0.25">
      <c r="A269" s="25" t="s">
        <v>93</v>
      </c>
      <c r="B269" s="25"/>
      <c r="C269" s="26">
        <v>45657</v>
      </c>
      <c r="D269" s="25" t="s">
        <v>768</v>
      </c>
      <c r="E269" s="37">
        <v>2024700180</v>
      </c>
      <c r="F269" s="25" t="s">
        <v>1851</v>
      </c>
      <c r="G269" s="25">
        <v>87070246</v>
      </c>
      <c r="H269" s="25" t="s">
        <v>2527</v>
      </c>
      <c r="I269" s="25" t="s">
        <v>771</v>
      </c>
      <c r="J269" s="28">
        <v>2024003622</v>
      </c>
      <c r="K269" s="102">
        <v>1514986</v>
      </c>
      <c r="L269" s="29">
        <v>0</v>
      </c>
    </row>
    <row r="270" spans="1:12" x14ac:dyDescent="0.25">
      <c r="A270" s="20" t="s">
        <v>93</v>
      </c>
      <c r="B270" s="20"/>
      <c r="C270" s="21">
        <v>45657</v>
      </c>
      <c r="D270" s="20" t="s">
        <v>768</v>
      </c>
      <c r="E270" s="38">
        <v>2024700181</v>
      </c>
      <c r="F270" s="20" t="s">
        <v>2024</v>
      </c>
      <c r="G270" s="20">
        <v>1193481077</v>
      </c>
      <c r="H270" s="20" t="s">
        <v>2552</v>
      </c>
      <c r="I270" s="20" t="s">
        <v>771</v>
      </c>
      <c r="J270" s="23">
        <v>2024003623</v>
      </c>
      <c r="K270" s="103">
        <v>1531244</v>
      </c>
      <c r="L270" s="24">
        <v>0</v>
      </c>
    </row>
    <row r="271" spans="1:12" x14ac:dyDescent="0.25">
      <c r="A271" s="512"/>
      <c r="B271" s="512"/>
      <c r="C271" s="512"/>
      <c r="D271" s="512"/>
      <c r="E271" s="512"/>
      <c r="F271" s="512"/>
      <c r="G271" s="512"/>
      <c r="H271" s="512"/>
      <c r="I271" s="512"/>
      <c r="J271" s="512"/>
      <c r="K271" s="513"/>
      <c r="L271" s="513"/>
    </row>
    <row r="272" spans="1:12" x14ac:dyDescent="0.25">
      <c r="A272" s="512"/>
      <c r="B272" s="512"/>
      <c r="C272" s="512"/>
      <c r="D272" s="512"/>
      <c r="E272" s="512"/>
      <c r="F272" s="512"/>
      <c r="G272" s="512"/>
      <c r="H272" s="512"/>
      <c r="I272" s="512"/>
      <c r="J272" s="512"/>
      <c r="K272" s="514"/>
      <c r="L272" s="514"/>
    </row>
    <row r="273" spans="1:12" x14ac:dyDescent="0.25">
      <c r="A273" s="516"/>
      <c r="B273" s="516"/>
      <c r="C273" s="516"/>
      <c r="D273" s="516"/>
      <c r="E273" s="516"/>
      <c r="F273" s="516"/>
      <c r="G273" s="516"/>
      <c r="H273" s="516"/>
      <c r="I273" s="516"/>
      <c r="J273" s="30" t="s">
        <v>779</v>
      </c>
      <c r="K273" s="104">
        <v>44168072</v>
      </c>
      <c r="L273" s="30">
        <v>0</v>
      </c>
    </row>
    <row r="274" spans="1:12" x14ac:dyDescent="0.25">
      <c r="A274" t="s">
        <v>2554</v>
      </c>
    </row>
    <row r="275" spans="1:12" x14ac:dyDescent="0.25">
      <c r="A275" s="36" t="s">
        <v>758</v>
      </c>
      <c r="B275" s="36" t="s">
        <v>759</v>
      </c>
      <c r="C275" s="36" t="s">
        <v>760</v>
      </c>
      <c r="D275" s="36" t="s">
        <v>761</v>
      </c>
      <c r="E275" s="36" t="s">
        <v>762</v>
      </c>
      <c r="F275" s="36" t="s">
        <v>763</v>
      </c>
      <c r="G275" s="36" t="s">
        <v>764</v>
      </c>
      <c r="H275" s="36" t="s">
        <v>46</v>
      </c>
      <c r="I275" s="36" t="s">
        <v>765</v>
      </c>
      <c r="J275" s="36" t="s">
        <v>762</v>
      </c>
      <c r="K275" s="36" t="s">
        <v>766</v>
      </c>
      <c r="L275" s="36" t="s">
        <v>767</v>
      </c>
    </row>
    <row r="276" spans="1:12" x14ac:dyDescent="0.25">
      <c r="A276" s="25" t="s">
        <v>65</v>
      </c>
      <c r="B276" s="25"/>
      <c r="C276" s="26">
        <v>45626</v>
      </c>
      <c r="D276" s="25" t="s">
        <v>768</v>
      </c>
      <c r="E276" s="37">
        <v>2024700107</v>
      </c>
      <c r="F276" s="25" t="s">
        <v>2510</v>
      </c>
      <c r="G276" s="25">
        <v>27091765</v>
      </c>
      <c r="H276" s="25" t="s">
        <v>2511</v>
      </c>
      <c r="I276" s="25" t="s">
        <v>771</v>
      </c>
      <c r="J276" s="28">
        <v>2024002625</v>
      </c>
      <c r="K276" s="102">
        <v>433064</v>
      </c>
      <c r="L276" s="29">
        <v>0</v>
      </c>
    </row>
    <row r="277" spans="1:12" x14ac:dyDescent="0.25">
      <c r="A277" s="20" t="s">
        <v>65</v>
      </c>
      <c r="B277" s="20"/>
      <c r="C277" s="21">
        <v>45657</v>
      </c>
      <c r="D277" s="20" t="s">
        <v>768</v>
      </c>
      <c r="E277" s="38">
        <v>2024700178</v>
      </c>
      <c r="F277" s="20" t="s">
        <v>2289</v>
      </c>
      <c r="G277" s="20">
        <v>27180896</v>
      </c>
      <c r="H277" s="20" t="s">
        <v>2526</v>
      </c>
      <c r="I277" s="20" t="s">
        <v>771</v>
      </c>
      <c r="J277" s="23">
        <v>2024003620</v>
      </c>
      <c r="K277" s="103">
        <v>588420</v>
      </c>
      <c r="L277" s="24">
        <v>0</v>
      </c>
    </row>
    <row r="278" spans="1:12" x14ac:dyDescent="0.25">
      <c r="A278" s="25" t="s">
        <v>65</v>
      </c>
      <c r="B278" s="25"/>
      <c r="C278" s="26">
        <v>45657</v>
      </c>
      <c r="D278" s="25" t="s">
        <v>768</v>
      </c>
      <c r="E278" s="37">
        <v>2024700180</v>
      </c>
      <c r="F278" s="25" t="s">
        <v>1851</v>
      </c>
      <c r="G278" s="25">
        <v>87070246</v>
      </c>
      <c r="H278" s="25" t="s">
        <v>2527</v>
      </c>
      <c r="I278" s="25" t="s">
        <v>771</v>
      </c>
      <c r="J278" s="28">
        <v>2024003622</v>
      </c>
      <c r="K278" s="102">
        <v>588420</v>
      </c>
      <c r="L278" s="29">
        <v>0</v>
      </c>
    </row>
    <row r="279" spans="1:12" x14ac:dyDescent="0.25">
      <c r="A279" s="20" t="s">
        <v>65</v>
      </c>
      <c r="B279" s="20"/>
      <c r="C279" s="21">
        <v>45657</v>
      </c>
      <c r="D279" s="20" t="s">
        <v>768</v>
      </c>
      <c r="E279" s="38">
        <v>2024700181</v>
      </c>
      <c r="F279" s="20" t="s">
        <v>2024</v>
      </c>
      <c r="G279" s="20">
        <v>1193481077</v>
      </c>
      <c r="H279" s="20" t="s">
        <v>2552</v>
      </c>
      <c r="I279" s="20" t="s">
        <v>771</v>
      </c>
      <c r="J279" s="23">
        <v>2024003623</v>
      </c>
      <c r="K279" s="103">
        <v>510341</v>
      </c>
      <c r="L279" s="24">
        <v>0</v>
      </c>
    </row>
    <row r="280" spans="1:12" x14ac:dyDescent="0.25">
      <c r="A280" s="512"/>
      <c r="B280" s="512"/>
      <c r="C280" s="512"/>
      <c r="D280" s="512"/>
      <c r="E280" s="512"/>
      <c r="F280" s="512"/>
      <c r="G280" s="512"/>
      <c r="H280" s="512"/>
      <c r="I280" s="512"/>
      <c r="J280" s="512"/>
      <c r="K280" s="513"/>
      <c r="L280" s="513"/>
    </row>
    <row r="281" spans="1:12" x14ac:dyDescent="0.25">
      <c r="A281" s="512"/>
      <c r="B281" s="512"/>
      <c r="C281" s="512"/>
      <c r="D281" s="512"/>
      <c r="E281" s="512"/>
      <c r="F281" s="512"/>
      <c r="G281" s="512"/>
      <c r="H281" s="512"/>
      <c r="I281" s="512"/>
      <c r="J281" s="512"/>
      <c r="K281" s="514"/>
      <c r="L281" s="514"/>
    </row>
    <row r="282" spans="1:12" x14ac:dyDescent="0.25">
      <c r="A282" s="516"/>
      <c r="B282" s="516"/>
      <c r="C282" s="516"/>
      <c r="D282" s="516"/>
      <c r="E282" s="516"/>
      <c r="F282" s="516"/>
      <c r="G282" s="516"/>
      <c r="H282" s="516"/>
      <c r="I282" s="516"/>
      <c r="J282" s="30" t="s">
        <v>779</v>
      </c>
      <c r="K282" s="104">
        <v>2120245</v>
      </c>
      <c r="L282" s="30">
        <v>0</v>
      </c>
    </row>
    <row r="283" spans="1:12" x14ac:dyDescent="0.25">
      <c r="A283" t="s">
        <v>2556</v>
      </c>
    </row>
    <row r="284" spans="1:12" x14ac:dyDescent="0.25">
      <c r="A284" s="36" t="s">
        <v>758</v>
      </c>
      <c r="B284" s="36" t="s">
        <v>759</v>
      </c>
      <c r="C284" s="36" t="s">
        <v>760</v>
      </c>
      <c r="D284" s="36" t="s">
        <v>761</v>
      </c>
      <c r="E284" s="36" t="s">
        <v>762</v>
      </c>
      <c r="F284" s="36" t="s">
        <v>763</v>
      </c>
      <c r="G284" s="36" t="s">
        <v>764</v>
      </c>
      <c r="H284" s="36" t="s">
        <v>46</v>
      </c>
      <c r="I284" s="36" t="s">
        <v>765</v>
      </c>
      <c r="J284" s="36" t="s">
        <v>762</v>
      </c>
      <c r="K284" s="36" t="s">
        <v>766</v>
      </c>
      <c r="L284" s="36" t="s">
        <v>767</v>
      </c>
    </row>
    <row r="285" spans="1:12" x14ac:dyDescent="0.25">
      <c r="A285" s="25" t="s">
        <v>2555</v>
      </c>
      <c r="B285" s="25"/>
      <c r="C285" s="26">
        <v>45657</v>
      </c>
      <c r="D285" s="25" t="s">
        <v>768</v>
      </c>
      <c r="E285" s="37">
        <v>2024700173</v>
      </c>
      <c r="F285" s="25" t="s">
        <v>2541</v>
      </c>
      <c r="G285" s="25">
        <v>1233191044</v>
      </c>
      <c r="H285" s="25" t="s">
        <v>2542</v>
      </c>
      <c r="I285" s="25" t="s">
        <v>771</v>
      </c>
      <c r="J285" s="28">
        <v>2024003614</v>
      </c>
      <c r="K285" s="102">
        <v>366240</v>
      </c>
      <c r="L285" s="29">
        <v>0</v>
      </c>
    </row>
    <row r="286" spans="1:12" x14ac:dyDescent="0.25">
      <c r="A286" s="20" t="s">
        <v>2555</v>
      </c>
      <c r="B286" s="20"/>
      <c r="C286" s="21">
        <v>45657</v>
      </c>
      <c r="D286" s="20" t="s">
        <v>768</v>
      </c>
      <c r="E286" s="38">
        <v>2024700174</v>
      </c>
      <c r="F286" s="20" t="s">
        <v>1602</v>
      </c>
      <c r="G286" s="20">
        <v>59832519</v>
      </c>
      <c r="H286" s="20" t="s">
        <v>2543</v>
      </c>
      <c r="I286" s="20" t="s">
        <v>771</v>
      </c>
      <c r="J286" s="23">
        <v>2024003615</v>
      </c>
      <c r="K286" s="103">
        <v>365500</v>
      </c>
      <c r="L286" s="24">
        <v>0</v>
      </c>
    </row>
    <row r="287" spans="1:12" x14ac:dyDescent="0.25">
      <c r="A287" s="25" t="s">
        <v>2555</v>
      </c>
      <c r="B287" s="25"/>
      <c r="C287" s="26">
        <v>45657</v>
      </c>
      <c r="D287" s="25" t="s">
        <v>768</v>
      </c>
      <c r="E287" s="37">
        <v>2024700175</v>
      </c>
      <c r="F287" s="25" t="s">
        <v>1607</v>
      </c>
      <c r="G287" s="25">
        <v>1085302652</v>
      </c>
      <c r="H287" s="25" t="s">
        <v>2544</v>
      </c>
      <c r="I287" s="25" t="s">
        <v>771</v>
      </c>
      <c r="J287" s="28">
        <v>2024003616</v>
      </c>
      <c r="K287" s="102">
        <v>950000</v>
      </c>
      <c r="L287" s="29">
        <v>0</v>
      </c>
    </row>
    <row r="288" spans="1:12" x14ac:dyDescent="0.25">
      <c r="A288" s="20" t="s">
        <v>2555</v>
      </c>
      <c r="B288" s="20"/>
      <c r="C288" s="21">
        <v>45657</v>
      </c>
      <c r="D288" s="20" t="s">
        <v>768</v>
      </c>
      <c r="E288" s="38">
        <v>2024700176</v>
      </c>
      <c r="F288" s="20" t="s">
        <v>1899</v>
      </c>
      <c r="G288" s="20">
        <v>25280587</v>
      </c>
      <c r="H288" s="20" t="s">
        <v>2545</v>
      </c>
      <c r="I288" s="20" t="s">
        <v>771</v>
      </c>
      <c r="J288" s="23">
        <v>2024003617</v>
      </c>
      <c r="K288" s="103">
        <v>510341</v>
      </c>
      <c r="L288" s="24">
        <v>0</v>
      </c>
    </row>
    <row r="289" spans="1:12" x14ac:dyDescent="0.25">
      <c r="A289" s="25" t="s">
        <v>2555</v>
      </c>
      <c r="B289" s="25"/>
      <c r="C289" s="26">
        <v>45657</v>
      </c>
      <c r="D289" s="25" t="s">
        <v>768</v>
      </c>
      <c r="E289" s="37">
        <v>2024700177</v>
      </c>
      <c r="F289" s="25" t="s">
        <v>1109</v>
      </c>
      <c r="G289" s="25">
        <v>98395640</v>
      </c>
      <c r="H289" s="25" t="s">
        <v>2546</v>
      </c>
      <c r="I289" s="25" t="s">
        <v>771</v>
      </c>
      <c r="J289" s="28">
        <v>2024003618</v>
      </c>
      <c r="K289" s="102">
        <v>391781</v>
      </c>
      <c r="L289" s="29">
        <v>0</v>
      </c>
    </row>
    <row r="290" spans="1:12" x14ac:dyDescent="0.25">
      <c r="A290" s="20" t="s">
        <v>2555</v>
      </c>
      <c r="B290" s="20"/>
      <c r="C290" s="21">
        <v>45657</v>
      </c>
      <c r="D290" s="20" t="s">
        <v>768</v>
      </c>
      <c r="E290" s="38">
        <v>2024700179</v>
      </c>
      <c r="F290" s="20" t="s">
        <v>2315</v>
      </c>
      <c r="G290" s="20">
        <v>1085263775</v>
      </c>
      <c r="H290" s="20" t="s">
        <v>2547</v>
      </c>
      <c r="I290" s="20" t="s">
        <v>771</v>
      </c>
      <c r="J290" s="23">
        <v>2024003621</v>
      </c>
      <c r="K290" s="103">
        <v>203000</v>
      </c>
      <c r="L290" s="24">
        <v>0</v>
      </c>
    </row>
    <row r="291" spans="1:12" x14ac:dyDescent="0.25">
      <c r="A291" s="512"/>
      <c r="B291" s="512"/>
      <c r="C291" s="512"/>
      <c r="D291" s="512"/>
      <c r="E291" s="512"/>
      <c r="F291" s="512"/>
      <c r="G291" s="512"/>
      <c r="H291" s="512"/>
      <c r="I291" s="512"/>
      <c r="J291" s="512"/>
      <c r="K291" s="513"/>
      <c r="L291" s="513"/>
    </row>
    <row r="292" spans="1:12" x14ac:dyDescent="0.25">
      <c r="A292" s="512"/>
      <c r="B292" s="512"/>
      <c r="C292" s="512"/>
      <c r="D292" s="512"/>
      <c r="E292" s="512"/>
      <c r="F292" s="512"/>
      <c r="G292" s="512"/>
      <c r="H292" s="512"/>
      <c r="I292" s="512"/>
      <c r="J292" s="512"/>
      <c r="K292" s="514"/>
      <c r="L292" s="514"/>
    </row>
    <row r="293" spans="1:12" x14ac:dyDescent="0.25">
      <c r="A293" s="516"/>
      <c r="B293" s="516"/>
      <c r="C293" s="516"/>
      <c r="D293" s="516"/>
      <c r="E293" s="516"/>
      <c r="F293" s="516"/>
      <c r="G293" s="516"/>
      <c r="H293" s="516"/>
      <c r="I293" s="516"/>
      <c r="J293" s="30" t="s">
        <v>779</v>
      </c>
      <c r="K293" s="104">
        <v>2786862</v>
      </c>
      <c r="L293" s="30">
        <v>0</v>
      </c>
    </row>
    <row r="294" spans="1:12" x14ac:dyDescent="0.25">
      <c r="A294" t="s">
        <v>2559</v>
      </c>
    </row>
    <row r="295" spans="1:12" x14ac:dyDescent="0.25">
      <c r="A295" s="36" t="s">
        <v>758</v>
      </c>
      <c r="B295" s="36" t="s">
        <v>759</v>
      </c>
      <c r="C295" s="36" t="s">
        <v>760</v>
      </c>
      <c r="D295" s="36" t="s">
        <v>761</v>
      </c>
      <c r="E295" s="36" t="s">
        <v>762</v>
      </c>
      <c r="F295" s="36" t="s">
        <v>763</v>
      </c>
      <c r="G295" s="36" t="s">
        <v>764</v>
      </c>
      <c r="H295" s="36" t="s">
        <v>46</v>
      </c>
      <c r="I295" s="36" t="s">
        <v>765</v>
      </c>
      <c r="J295" s="36" t="s">
        <v>762</v>
      </c>
      <c r="K295" s="36" t="s">
        <v>766</v>
      </c>
      <c r="L295" s="36" t="s">
        <v>767</v>
      </c>
    </row>
    <row r="296" spans="1:12" x14ac:dyDescent="0.25">
      <c r="A296" s="25" t="s">
        <v>73</v>
      </c>
      <c r="B296" s="25"/>
      <c r="C296" s="26">
        <v>45626</v>
      </c>
      <c r="D296" s="25" t="s">
        <v>768</v>
      </c>
      <c r="E296" s="37">
        <v>2024700107</v>
      </c>
      <c r="F296" s="25" t="s">
        <v>2510</v>
      </c>
      <c r="G296" s="25">
        <v>27091765</v>
      </c>
      <c r="H296" s="25" t="s">
        <v>2511</v>
      </c>
      <c r="I296" s="25" t="s">
        <v>771</v>
      </c>
      <c r="J296" s="28">
        <v>2024002625</v>
      </c>
      <c r="K296" s="102">
        <v>1884544</v>
      </c>
      <c r="L296" s="29">
        <v>0</v>
      </c>
    </row>
    <row r="297" spans="1:12" x14ac:dyDescent="0.25">
      <c r="A297" s="20" t="s">
        <v>73</v>
      </c>
      <c r="B297" s="20"/>
      <c r="C297" s="21">
        <v>45638</v>
      </c>
      <c r="D297" s="20" t="s">
        <v>768</v>
      </c>
      <c r="E297" s="38">
        <v>2024700109</v>
      </c>
      <c r="F297" s="20" t="s">
        <v>1125</v>
      </c>
      <c r="G297" s="20">
        <v>59812894</v>
      </c>
      <c r="H297" s="20" t="s">
        <v>2557</v>
      </c>
      <c r="I297" s="20" t="s">
        <v>771</v>
      </c>
      <c r="J297" s="23">
        <v>2024003250</v>
      </c>
      <c r="K297" s="103">
        <v>1226946.05</v>
      </c>
      <c r="L297" s="24">
        <v>0</v>
      </c>
    </row>
    <row r="298" spans="1:12" x14ac:dyDescent="0.25">
      <c r="A298" s="25" t="s">
        <v>73</v>
      </c>
      <c r="B298" s="25"/>
      <c r="C298" s="26">
        <v>45638</v>
      </c>
      <c r="D298" s="25" t="s">
        <v>768</v>
      </c>
      <c r="E298" s="37">
        <v>2024700110</v>
      </c>
      <c r="F298" s="25" t="s">
        <v>1619</v>
      </c>
      <c r="G298" s="25">
        <v>59793458</v>
      </c>
      <c r="H298" s="25" t="s">
        <v>2557</v>
      </c>
      <c r="I298" s="25" t="s">
        <v>771</v>
      </c>
      <c r="J298" s="28">
        <v>2024003257</v>
      </c>
      <c r="K298" s="102">
        <v>4784644.33</v>
      </c>
      <c r="L298" s="29">
        <v>0</v>
      </c>
    </row>
    <row r="299" spans="1:12" x14ac:dyDescent="0.25">
      <c r="A299" s="20" t="s">
        <v>73</v>
      </c>
      <c r="B299" s="20"/>
      <c r="C299" s="21">
        <v>45638</v>
      </c>
      <c r="D299" s="20" t="s">
        <v>768</v>
      </c>
      <c r="E299" s="38">
        <v>2024700111</v>
      </c>
      <c r="F299" s="20" t="s">
        <v>1851</v>
      </c>
      <c r="G299" s="20">
        <v>87070246</v>
      </c>
      <c r="H299" s="20" t="s">
        <v>2557</v>
      </c>
      <c r="I299" s="20" t="s">
        <v>771</v>
      </c>
      <c r="J299" s="23">
        <v>2024003259</v>
      </c>
      <c r="K299" s="103">
        <v>1414659.06</v>
      </c>
      <c r="L299" s="24">
        <v>0</v>
      </c>
    </row>
    <row r="300" spans="1:12" x14ac:dyDescent="0.25">
      <c r="A300" s="25" t="s">
        <v>73</v>
      </c>
      <c r="B300" s="25"/>
      <c r="C300" s="26">
        <v>45638</v>
      </c>
      <c r="D300" s="25" t="s">
        <v>768</v>
      </c>
      <c r="E300" s="37">
        <v>2024700112</v>
      </c>
      <c r="F300" s="25" t="s">
        <v>2293</v>
      </c>
      <c r="G300" s="25">
        <v>36751710</v>
      </c>
      <c r="H300" s="25" t="s">
        <v>2557</v>
      </c>
      <c r="I300" s="25" t="s">
        <v>771</v>
      </c>
      <c r="J300" s="28">
        <v>2024003266</v>
      </c>
      <c r="K300" s="102">
        <v>1414659.06</v>
      </c>
      <c r="L300" s="29">
        <v>0</v>
      </c>
    </row>
    <row r="301" spans="1:12" x14ac:dyDescent="0.25">
      <c r="A301" s="20" t="s">
        <v>73</v>
      </c>
      <c r="B301" s="20"/>
      <c r="C301" s="21">
        <v>45638</v>
      </c>
      <c r="D301" s="20" t="s">
        <v>768</v>
      </c>
      <c r="E301" s="38">
        <v>2024700114</v>
      </c>
      <c r="F301" s="20" t="s">
        <v>2289</v>
      </c>
      <c r="G301" s="20">
        <v>27180896</v>
      </c>
      <c r="H301" s="20" t="s">
        <v>2557</v>
      </c>
      <c r="I301" s="20" t="s">
        <v>771</v>
      </c>
      <c r="J301" s="23">
        <v>2024003255</v>
      </c>
      <c r="K301" s="103">
        <v>1414659.06</v>
      </c>
      <c r="L301" s="24">
        <v>0</v>
      </c>
    </row>
    <row r="302" spans="1:12" x14ac:dyDescent="0.25">
      <c r="A302" s="25" t="s">
        <v>73</v>
      </c>
      <c r="B302" s="25"/>
      <c r="C302" s="26">
        <v>45638</v>
      </c>
      <c r="D302" s="25" t="s">
        <v>768</v>
      </c>
      <c r="E302" s="37">
        <v>2024700115</v>
      </c>
      <c r="F302" s="25" t="s">
        <v>2291</v>
      </c>
      <c r="G302" s="25">
        <v>1084847080</v>
      </c>
      <c r="H302" s="25" t="s">
        <v>2557</v>
      </c>
      <c r="I302" s="25" t="s">
        <v>771</v>
      </c>
      <c r="J302" s="28">
        <v>2024003265</v>
      </c>
      <c r="K302" s="102">
        <v>2881574.35</v>
      </c>
      <c r="L302" s="29">
        <v>0</v>
      </c>
    </row>
    <row r="303" spans="1:12" x14ac:dyDescent="0.25">
      <c r="A303" s="20" t="s">
        <v>73</v>
      </c>
      <c r="B303" s="20"/>
      <c r="C303" s="21">
        <v>45638</v>
      </c>
      <c r="D303" s="20" t="s">
        <v>768</v>
      </c>
      <c r="E303" s="38">
        <v>2024700116</v>
      </c>
      <c r="F303" s="20" t="s">
        <v>1882</v>
      </c>
      <c r="G303" s="20">
        <v>27282101</v>
      </c>
      <c r="H303" s="20" t="s">
        <v>2557</v>
      </c>
      <c r="I303" s="20" t="s">
        <v>771</v>
      </c>
      <c r="J303" s="23">
        <v>2024003289</v>
      </c>
      <c r="K303" s="103">
        <v>1340903.2</v>
      </c>
      <c r="L303" s="24">
        <v>0</v>
      </c>
    </row>
    <row r="304" spans="1:12" x14ac:dyDescent="0.25">
      <c r="A304" s="25" t="s">
        <v>73</v>
      </c>
      <c r="B304" s="25"/>
      <c r="C304" s="26">
        <v>45638</v>
      </c>
      <c r="D304" s="25" t="s">
        <v>768</v>
      </c>
      <c r="E304" s="37">
        <v>2024700118</v>
      </c>
      <c r="F304" s="25" t="s">
        <v>2295</v>
      </c>
      <c r="G304" s="25">
        <v>1085259295</v>
      </c>
      <c r="H304" s="25" t="s">
        <v>2557</v>
      </c>
      <c r="I304" s="25" t="s">
        <v>771</v>
      </c>
      <c r="J304" s="28">
        <v>2024003261</v>
      </c>
      <c r="K304" s="102">
        <v>1727833.33</v>
      </c>
      <c r="L304" s="29">
        <v>0</v>
      </c>
    </row>
    <row r="305" spans="1:12" x14ac:dyDescent="0.25">
      <c r="A305" s="20" t="s">
        <v>73</v>
      </c>
      <c r="B305" s="20"/>
      <c r="C305" s="21">
        <v>45638</v>
      </c>
      <c r="D305" s="20" t="s">
        <v>768</v>
      </c>
      <c r="E305" s="38">
        <v>2024700119</v>
      </c>
      <c r="F305" s="20" t="s">
        <v>952</v>
      </c>
      <c r="G305" s="20">
        <v>1085325713</v>
      </c>
      <c r="H305" s="20" t="s">
        <v>2557</v>
      </c>
      <c r="I305" s="20" t="s">
        <v>771</v>
      </c>
      <c r="J305" s="23">
        <v>2024003253</v>
      </c>
      <c r="K305" s="103">
        <v>1388400.33</v>
      </c>
      <c r="L305" s="24">
        <v>0</v>
      </c>
    </row>
    <row r="306" spans="1:12" x14ac:dyDescent="0.25">
      <c r="A306" s="25" t="s">
        <v>73</v>
      </c>
      <c r="B306" s="25"/>
      <c r="C306" s="26">
        <v>45638</v>
      </c>
      <c r="D306" s="25" t="s">
        <v>768</v>
      </c>
      <c r="E306" s="37">
        <v>2024700121</v>
      </c>
      <c r="F306" s="25" t="s">
        <v>1738</v>
      </c>
      <c r="G306" s="25">
        <v>1010100564</v>
      </c>
      <c r="H306" s="25" t="s">
        <v>2557</v>
      </c>
      <c r="I306" s="25" t="s">
        <v>771</v>
      </c>
      <c r="J306" s="28">
        <v>2024003260</v>
      </c>
      <c r="K306" s="102">
        <v>1294018.54</v>
      </c>
      <c r="L306" s="29">
        <v>0</v>
      </c>
    </row>
    <row r="307" spans="1:12" x14ac:dyDescent="0.25">
      <c r="A307" s="20" t="s">
        <v>73</v>
      </c>
      <c r="B307" s="20"/>
      <c r="C307" s="21">
        <v>45638</v>
      </c>
      <c r="D307" s="20" t="s">
        <v>768</v>
      </c>
      <c r="E307" s="38">
        <v>2024700122</v>
      </c>
      <c r="F307" s="20" t="s">
        <v>1631</v>
      </c>
      <c r="G307" s="20">
        <v>1085250622</v>
      </c>
      <c r="H307" s="20" t="s">
        <v>2557</v>
      </c>
      <c r="I307" s="20" t="s">
        <v>771</v>
      </c>
      <c r="J307" s="23">
        <v>2024003267</v>
      </c>
      <c r="K307" s="103">
        <v>2881574.35</v>
      </c>
      <c r="L307" s="24">
        <v>0</v>
      </c>
    </row>
    <row r="308" spans="1:12" x14ac:dyDescent="0.25">
      <c r="A308" s="25" t="s">
        <v>73</v>
      </c>
      <c r="B308" s="25"/>
      <c r="C308" s="26">
        <v>45638</v>
      </c>
      <c r="D308" s="25" t="s">
        <v>768</v>
      </c>
      <c r="E308" s="37">
        <v>2024700123</v>
      </c>
      <c r="F308" s="25" t="s">
        <v>2161</v>
      </c>
      <c r="G308" s="25">
        <v>36753303</v>
      </c>
      <c r="H308" s="25" t="s">
        <v>2557</v>
      </c>
      <c r="I308" s="25" t="s">
        <v>771</v>
      </c>
      <c r="J308" s="28">
        <v>2024003262</v>
      </c>
      <c r="K308" s="102">
        <v>7860671.8300000001</v>
      </c>
      <c r="L308" s="29">
        <v>0</v>
      </c>
    </row>
    <row r="309" spans="1:12" x14ac:dyDescent="0.25">
      <c r="A309" s="20" t="s">
        <v>73</v>
      </c>
      <c r="B309" s="20"/>
      <c r="C309" s="21">
        <v>45638</v>
      </c>
      <c r="D309" s="20" t="s">
        <v>768</v>
      </c>
      <c r="E309" s="38">
        <v>2024700125</v>
      </c>
      <c r="F309" s="20" t="s">
        <v>1122</v>
      </c>
      <c r="G309" s="20">
        <v>59313253</v>
      </c>
      <c r="H309" s="20" t="s">
        <v>2557</v>
      </c>
      <c r="I309" s="20" t="s">
        <v>771</v>
      </c>
      <c r="J309" s="23">
        <v>2024003251</v>
      </c>
      <c r="K309" s="103">
        <v>1226946.05</v>
      </c>
      <c r="L309" s="24">
        <v>0</v>
      </c>
    </row>
    <row r="310" spans="1:12" x14ac:dyDescent="0.25">
      <c r="A310" s="25" t="s">
        <v>73</v>
      </c>
      <c r="B310" s="25"/>
      <c r="C310" s="26">
        <v>45638</v>
      </c>
      <c r="D310" s="25" t="s">
        <v>768</v>
      </c>
      <c r="E310" s="37">
        <v>2024700128</v>
      </c>
      <c r="F310" s="25" t="s">
        <v>1887</v>
      </c>
      <c r="G310" s="25">
        <v>1085272067</v>
      </c>
      <c r="H310" s="25" t="s">
        <v>2557</v>
      </c>
      <c r="I310" s="25" t="s">
        <v>771</v>
      </c>
      <c r="J310" s="28">
        <v>2024003256</v>
      </c>
      <c r="K310" s="102">
        <v>1646614.48</v>
      </c>
      <c r="L310" s="29">
        <v>0</v>
      </c>
    </row>
    <row r="311" spans="1:12" x14ac:dyDescent="0.25">
      <c r="A311" s="20" t="s">
        <v>73</v>
      </c>
      <c r="B311" s="20"/>
      <c r="C311" s="21">
        <v>45638</v>
      </c>
      <c r="D311" s="20" t="s">
        <v>768</v>
      </c>
      <c r="E311" s="38">
        <v>2024700130</v>
      </c>
      <c r="F311" s="20" t="s">
        <v>1114</v>
      </c>
      <c r="G311" s="20">
        <v>52960943</v>
      </c>
      <c r="H311" s="20" t="s">
        <v>2557</v>
      </c>
      <c r="I311" s="20" t="s">
        <v>771</v>
      </c>
      <c r="J311" s="23">
        <v>2024003252</v>
      </c>
      <c r="K311" s="103">
        <v>1226945.6100000001</v>
      </c>
      <c r="L311" s="24">
        <v>0</v>
      </c>
    </row>
    <row r="312" spans="1:12" x14ac:dyDescent="0.25">
      <c r="A312" s="25" t="s">
        <v>73</v>
      </c>
      <c r="B312" s="25"/>
      <c r="C312" s="26">
        <v>45638</v>
      </c>
      <c r="D312" s="25" t="s">
        <v>768</v>
      </c>
      <c r="E312" s="37">
        <v>2024700133</v>
      </c>
      <c r="F312" s="25" t="s">
        <v>2046</v>
      </c>
      <c r="G312" s="25">
        <v>37088164</v>
      </c>
      <c r="H312" s="25" t="s">
        <v>2557</v>
      </c>
      <c r="I312" s="25" t="s">
        <v>771</v>
      </c>
      <c r="J312" s="28">
        <v>2024003264</v>
      </c>
      <c r="K312" s="102">
        <v>2643566.7799999998</v>
      </c>
      <c r="L312" s="29">
        <v>0</v>
      </c>
    </row>
    <row r="313" spans="1:12" x14ac:dyDescent="0.25">
      <c r="A313" s="20" t="s">
        <v>73</v>
      </c>
      <c r="B313" s="20"/>
      <c r="C313" s="21">
        <v>45638</v>
      </c>
      <c r="D313" s="20" t="s">
        <v>768</v>
      </c>
      <c r="E313" s="38">
        <v>2024700141</v>
      </c>
      <c r="F313" s="20" t="s">
        <v>2558</v>
      </c>
      <c r="G313" s="20">
        <v>1004135574</v>
      </c>
      <c r="H313" s="20" t="s">
        <v>2557</v>
      </c>
      <c r="I313" s="20" t="s">
        <v>771</v>
      </c>
      <c r="J313" s="23">
        <v>2024003268</v>
      </c>
      <c r="K313" s="103">
        <v>1226945.6100000001</v>
      </c>
      <c r="L313" s="24">
        <v>0</v>
      </c>
    </row>
    <row r="314" spans="1:12" x14ac:dyDescent="0.25">
      <c r="A314" s="25" t="s">
        <v>73</v>
      </c>
      <c r="B314" s="25"/>
      <c r="C314" s="26">
        <v>45638</v>
      </c>
      <c r="D314" s="25" t="s">
        <v>768</v>
      </c>
      <c r="E314" s="37">
        <v>2024700145</v>
      </c>
      <c r="F314" s="25" t="s">
        <v>1138</v>
      </c>
      <c r="G314" s="25">
        <v>30723791</v>
      </c>
      <c r="H314" s="25" t="s">
        <v>2557</v>
      </c>
      <c r="I314" s="25" t="s">
        <v>771</v>
      </c>
      <c r="J314" s="28">
        <v>2024003263</v>
      </c>
      <c r="K314" s="102">
        <v>4076290.33</v>
      </c>
      <c r="L314" s="29">
        <v>0</v>
      </c>
    </row>
    <row r="315" spans="1:12" x14ac:dyDescent="0.25">
      <c r="A315" s="20" t="s">
        <v>73</v>
      </c>
      <c r="B315" s="20"/>
      <c r="C315" s="21">
        <v>45638</v>
      </c>
      <c r="D315" s="20" t="s">
        <v>768</v>
      </c>
      <c r="E315" s="38">
        <v>2024700147</v>
      </c>
      <c r="F315" s="20" t="s">
        <v>2024</v>
      </c>
      <c r="G315" s="20">
        <v>1193481077</v>
      </c>
      <c r="H315" s="20" t="s">
        <v>2557</v>
      </c>
      <c r="I315" s="20" t="s">
        <v>771</v>
      </c>
      <c r="J315" s="23">
        <v>2024003258</v>
      </c>
      <c r="K315" s="103">
        <v>1366422.95</v>
      </c>
      <c r="L315" s="24">
        <v>0</v>
      </c>
    </row>
    <row r="316" spans="1:12" x14ac:dyDescent="0.25">
      <c r="A316" s="512"/>
      <c r="B316" s="512"/>
      <c r="C316" s="512"/>
      <c r="D316" s="512"/>
      <c r="E316" s="512"/>
      <c r="F316" s="512"/>
      <c r="G316" s="512"/>
      <c r="H316" s="512"/>
      <c r="I316" s="512"/>
      <c r="J316" s="512"/>
      <c r="K316" s="513"/>
      <c r="L316" s="513"/>
    </row>
    <row r="317" spans="1:12" x14ac:dyDescent="0.25">
      <c r="A317" s="512"/>
      <c r="B317" s="512"/>
      <c r="C317" s="512"/>
      <c r="D317" s="512"/>
      <c r="E317" s="512"/>
      <c r="F317" s="512"/>
      <c r="G317" s="512"/>
      <c r="H317" s="512"/>
      <c r="I317" s="512"/>
      <c r="J317" s="512"/>
      <c r="K317" s="514"/>
      <c r="L317" s="514"/>
    </row>
    <row r="318" spans="1:12" x14ac:dyDescent="0.25">
      <c r="A318" s="516"/>
      <c r="B318" s="516"/>
      <c r="C318" s="516"/>
      <c r="D318" s="516"/>
      <c r="E318" s="516"/>
      <c r="F318" s="516"/>
      <c r="G318" s="516"/>
      <c r="H318" s="516"/>
      <c r="I318" s="516"/>
      <c r="J318" s="30" t="s">
        <v>779</v>
      </c>
      <c r="K318" s="104">
        <v>44928819.299999997</v>
      </c>
      <c r="L318" s="30">
        <v>0</v>
      </c>
    </row>
    <row r="320" spans="1:12" x14ac:dyDescent="0.25">
      <c r="A320" t="s">
        <v>2562</v>
      </c>
    </row>
    <row r="321" spans="1:12" x14ac:dyDescent="0.25">
      <c r="A321" s="36" t="s">
        <v>758</v>
      </c>
      <c r="B321" s="36" t="s">
        <v>759</v>
      </c>
      <c r="C321" s="36" t="s">
        <v>760</v>
      </c>
      <c r="D321" s="36" t="s">
        <v>761</v>
      </c>
      <c r="E321" s="36" t="s">
        <v>762</v>
      </c>
      <c r="F321" s="36" t="s">
        <v>763</v>
      </c>
      <c r="G321" s="36" t="s">
        <v>764</v>
      </c>
      <c r="H321" s="36" t="s">
        <v>46</v>
      </c>
      <c r="I321" s="36" t="s">
        <v>765</v>
      </c>
      <c r="J321" s="36" t="s">
        <v>762</v>
      </c>
      <c r="K321" s="36" t="s">
        <v>766</v>
      </c>
      <c r="L321" s="36" t="s">
        <v>767</v>
      </c>
    </row>
    <row r="322" spans="1:12" x14ac:dyDescent="0.25">
      <c r="A322" s="25" t="s">
        <v>2560</v>
      </c>
      <c r="B322" s="25"/>
      <c r="C322" s="26">
        <v>45638</v>
      </c>
      <c r="D322" s="25" t="s">
        <v>768</v>
      </c>
      <c r="E322" s="37">
        <v>2024700108</v>
      </c>
      <c r="F322" s="25" t="s">
        <v>1105</v>
      </c>
      <c r="G322" s="25">
        <v>1085294152</v>
      </c>
      <c r="H322" s="25" t="s">
        <v>2557</v>
      </c>
      <c r="I322" s="25" t="s">
        <v>771</v>
      </c>
      <c r="J322" s="28">
        <v>2024003271</v>
      </c>
      <c r="K322" s="102">
        <v>1101270.94</v>
      </c>
      <c r="L322" s="29">
        <v>0</v>
      </c>
    </row>
    <row r="323" spans="1:12" x14ac:dyDescent="0.25">
      <c r="A323" s="20" t="s">
        <v>2560</v>
      </c>
      <c r="B323" s="20"/>
      <c r="C323" s="21">
        <v>45638</v>
      </c>
      <c r="D323" s="20" t="s">
        <v>768</v>
      </c>
      <c r="E323" s="38">
        <v>2024700113</v>
      </c>
      <c r="F323" s="20" t="s">
        <v>1129</v>
      </c>
      <c r="G323" s="20">
        <v>1085298437</v>
      </c>
      <c r="H323" s="20" t="s">
        <v>2557</v>
      </c>
      <c r="I323" s="20" t="s">
        <v>771</v>
      </c>
      <c r="J323" s="23">
        <v>2024003273</v>
      </c>
      <c r="K323" s="103">
        <v>923987.52</v>
      </c>
      <c r="L323" s="24">
        <v>0</v>
      </c>
    </row>
    <row r="324" spans="1:12" x14ac:dyDescent="0.25">
      <c r="A324" s="25" t="s">
        <v>2560</v>
      </c>
      <c r="B324" s="25"/>
      <c r="C324" s="26">
        <v>45638</v>
      </c>
      <c r="D324" s="25" t="s">
        <v>768</v>
      </c>
      <c r="E324" s="37">
        <v>2024700117</v>
      </c>
      <c r="F324" s="25" t="s">
        <v>1602</v>
      </c>
      <c r="G324" s="25">
        <v>59832519</v>
      </c>
      <c r="H324" s="25" t="s">
        <v>2557</v>
      </c>
      <c r="I324" s="25" t="s">
        <v>771</v>
      </c>
      <c r="J324" s="28">
        <v>2024003274</v>
      </c>
      <c r="K324" s="102">
        <v>862984.79</v>
      </c>
      <c r="L324" s="29">
        <v>0</v>
      </c>
    </row>
    <row r="325" spans="1:12" x14ac:dyDescent="0.25">
      <c r="A325" s="20" t="s">
        <v>2560</v>
      </c>
      <c r="B325" s="20"/>
      <c r="C325" s="21">
        <v>45638</v>
      </c>
      <c r="D325" s="20" t="s">
        <v>768</v>
      </c>
      <c r="E325" s="38">
        <v>2024700120</v>
      </c>
      <c r="F325" s="20" t="s">
        <v>1610</v>
      </c>
      <c r="G325" s="20">
        <v>1004214918</v>
      </c>
      <c r="H325" s="20" t="s">
        <v>2557</v>
      </c>
      <c r="I325" s="20" t="s">
        <v>771</v>
      </c>
      <c r="J325" s="23">
        <v>2024003279</v>
      </c>
      <c r="K325" s="103">
        <v>1481689.25</v>
      </c>
      <c r="L325" s="24">
        <v>0</v>
      </c>
    </row>
    <row r="326" spans="1:12" x14ac:dyDescent="0.25">
      <c r="A326" s="25" t="s">
        <v>2560</v>
      </c>
      <c r="B326" s="25"/>
      <c r="C326" s="26">
        <v>45638</v>
      </c>
      <c r="D326" s="25" t="s">
        <v>768</v>
      </c>
      <c r="E326" s="37">
        <v>2024700124</v>
      </c>
      <c r="F326" s="25" t="s">
        <v>1121</v>
      </c>
      <c r="G326" s="25">
        <v>30741765</v>
      </c>
      <c r="H326" s="25" t="s">
        <v>2557</v>
      </c>
      <c r="I326" s="25" t="s">
        <v>771</v>
      </c>
      <c r="J326" s="28">
        <v>2024003284</v>
      </c>
      <c r="K326" s="102">
        <v>893097.14</v>
      </c>
      <c r="L326" s="29">
        <v>0</v>
      </c>
    </row>
    <row r="327" spans="1:12" x14ac:dyDescent="0.25">
      <c r="A327" s="20" t="s">
        <v>2560</v>
      </c>
      <c r="B327" s="20"/>
      <c r="C327" s="21">
        <v>45638</v>
      </c>
      <c r="D327" s="20" t="s">
        <v>768</v>
      </c>
      <c r="E327" s="38">
        <v>2024700126</v>
      </c>
      <c r="F327" s="20" t="s">
        <v>1123</v>
      </c>
      <c r="G327" s="20">
        <v>37084173</v>
      </c>
      <c r="H327" s="20" t="s">
        <v>2557</v>
      </c>
      <c r="I327" s="20" t="s">
        <v>771</v>
      </c>
      <c r="J327" s="23">
        <v>2024003286</v>
      </c>
      <c r="K327" s="103">
        <v>890435.63</v>
      </c>
      <c r="L327" s="24">
        <v>0</v>
      </c>
    </row>
    <row r="328" spans="1:12" x14ac:dyDescent="0.25">
      <c r="A328" s="25" t="s">
        <v>2560</v>
      </c>
      <c r="B328" s="25"/>
      <c r="C328" s="26">
        <v>45638</v>
      </c>
      <c r="D328" s="25" t="s">
        <v>768</v>
      </c>
      <c r="E328" s="37">
        <v>2024700127</v>
      </c>
      <c r="F328" s="25" t="s">
        <v>1607</v>
      </c>
      <c r="G328" s="25">
        <v>1085302652</v>
      </c>
      <c r="H328" s="25" t="s">
        <v>2557</v>
      </c>
      <c r="I328" s="25" t="s">
        <v>771</v>
      </c>
      <c r="J328" s="28">
        <v>2024003282</v>
      </c>
      <c r="K328" s="102">
        <v>2337745.1800000002</v>
      </c>
      <c r="L328" s="29">
        <v>0</v>
      </c>
    </row>
    <row r="329" spans="1:12" x14ac:dyDescent="0.25">
      <c r="A329" s="20" t="s">
        <v>2560</v>
      </c>
      <c r="B329" s="20"/>
      <c r="C329" s="21">
        <v>45638</v>
      </c>
      <c r="D329" s="20" t="s">
        <v>768</v>
      </c>
      <c r="E329" s="38">
        <v>2024700129</v>
      </c>
      <c r="F329" s="20" t="s">
        <v>2311</v>
      </c>
      <c r="G329" s="20">
        <v>1085282185</v>
      </c>
      <c r="H329" s="20" t="s">
        <v>2557</v>
      </c>
      <c r="I329" s="20" t="s">
        <v>771</v>
      </c>
      <c r="J329" s="23">
        <v>2024003287</v>
      </c>
      <c r="K329" s="103">
        <v>910877.03</v>
      </c>
      <c r="L329" s="24">
        <v>0</v>
      </c>
    </row>
    <row r="330" spans="1:12" x14ac:dyDescent="0.25">
      <c r="A330" s="25" t="s">
        <v>2560</v>
      </c>
      <c r="B330" s="25"/>
      <c r="C330" s="26">
        <v>45638</v>
      </c>
      <c r="D330" s="25" t="s">
        <v>768</v>
      </c>
      <c r="E330" s="37">
        <v>2024700131</v>
      </c>
      <c r="F330" s="25" t="s">
        <v>1899</v>
      </c>
      <c r="G330" s="25">
        <v>25280587</v>
      </c>
      <c r="H330" s="25" t="s">
        <v>2557</v>
      </c>
      <c r="I330" s="25" t="s">
        <v>771</v>
      </c>
      <c r="J330" s="28">
        <v>2024003278</v>
      </c>
      <c r="K330" s="102">
        <v>1226944.6100000001</v>
      </c>
      <c r="L330" s="29">
        <v>0</v>
      </c>
    </row>
    <row r="331" spans="1:12" x14ac:dyDescent="0.25">
      <c r="A331" s="20" t="s">
        <v>2560</v>
      </c>
      <c r="B331" s="20"/>
      <c r="C331" s="21">
        <v>45638</v>
      </c>
      <c r="D331" s="20" t="s">
        <v>768</v>
      </c>
      <c r="E331" s="38">
        <v>2024700132</v>
      </c>
      <c r="F331" s="20" t="s">
        <v>2541</v>
      </c>
      <c r="G331" s="20">
        <v>1233191044</v>
      </c>
      <c r="H331" s="20" t="s">
        <v>2557</v>
      </c>
      <c r="I331" s="20" t="s">
        <v>771</v>
      </c>
      <c r="J331" s="23">
        <v>2024003280</v>
      </c>
      <c r="K331" s="103">
        <v>1386037.5</v>
      </c>
      <c r="L331" s="24">
        <v>0</v>
      </c>
    </row>
    <row r="332" spans="1:12" x14ac:dyDescent="0.25">
      <c r="A332" s="25" t="s">
        <v>2560</v>
      </c>
      <c r="B332" s="25"/>
      <c r="C332" s="26">
        <v>45638</v>
      </c>
      <c r="D332" s="25" t="s">
        <v>768</v>
      </c>
      <c r="E332" s="37">
        <v>2024700134</v>
      </c>
      <c r="F332" s="25" t="s">
        <v>2317</v>
      </c>
      <c r="G332" s="25">
        <v>1085307853</v>
      </c>
      <c r="H332" s="25" t="s">
        <v>2557</v>
      </c>
      <c r="I332" s="25" t="s">
        <v>771</v>
      </c>
      <c r="J332" s="28">
        <v>2024003288</v>
      </c>
      <c r="K332" s="102">
        <v>921683.69</v>
      </c>
      <c r="L332" s="29">
        <v>0</v>
      </c>
    </row>
    <row r="333" spans="1:12" x14ac:dyDescent="0.25">
      <c r="A333" s="20" t="s">
        <v>2560</v>
      </c>
      <c r="B333" s="20"/>
      <c r="C333" s="21">
        <v>45638</v>
      </c>
      <c r="D333" s="20" t="s">
        <v>768</v>
      </c>
      <c r="E333" s="38">
        <v>2024700135</v>
      </c>
      <c r="F333" s="20" t="s">
        <v>1109</v>
      </c>
      <c r="G333" s="20">
        <v>98395640</v>
      </c>
      <c r="H333" s="20" t="s">
        <v>2557</v>
      </c>
      <c r="I333" s="20" t="s">
        <v>771</v>
      </c>
      <c r="J333" s="23">
        <v>2024003285</v>
      </c>
      <c r="K333" s="103">
        <v>971429.23</v>
      </c>
      <c r="L333" s="24">
        <v>0</v>
      </c>
    </row>
    <row r="334" spans="1:12" x14ac:dyDescent="0.25">
      <c r="A334" s="25" t="s">
        <v>2560</v>
      </c>
      <c r="B334" s="25"/>
      <c r="C334" s="26">
        <v>45638</v>
      </c>
      <c r="D334" s="25" t="s">
        <v>768</v>
      </c>
      <c r="E334" s="37">
        <v>2024700136</v>
      </c>
      <c r="F334" s="25" t="s">
        <v>1598</v>
      </c>
      <c r="G334" s="25">
        <v>1085306253</v>
      </c>
      <c r="H334" s="25" t="s">
        <v>2557</v>
      </c>
      <c r="I334" s="25" t="s">
        <v>771</v>
      </c>
      <c r="J334" s="28">
        <v>2024003272</v>
      </c>
      <c r="K334" s="102">
        <v>878721.95</v>
      </c>
      <c r="L334" s="29">
        <v>0</v>
      </c>
    </row>
    <row r="335" spans="1:12" x14ac:dyDescent="0.25">
      <c r="A335" s="20" t="s">
        <v>2560</v>
      </c>
      <c r="B335" s="20"/>
      <c r="C335" s="21">
        <v>45638</v>
      </c>
      <c r="D335" s="20" t="s">
        <v>768</v>
      </c>
      <c r="E335" s="38">
        <v>2024700137</v>
      </c>
      <c r="F335" s="20" t="s">
        <v>2302</v>
      </c>
      <c r="G335" s="20">
        <v>1085341546</v>
      </c>
      <c r="H335" s="20" t="s">
        <v>2557</v>
      </c>
      <c r="I335" s="20" t="s">
        <v>771</v>
      </c>
      <c r="J335" s="23">
        <v>2024003283</v>
      </c>
      <c r="K335" s="103">
        <v>885128.29</v>
      </c>
      <c r="L335" s="24">
        <v>0</v>
      </c>
    </row>
    <row r="336" spans="1:12" x14ac:dyDescent="0.25">
      <c r="A336" s="25" t="s">
        <v>2560</v>
      </c>
      <c r="B336" s="25"/>
      <c r="C336" s="26">
        <v>45638</v>
      </c>
      <c r="D336" s="25" t="s">
        <v>768</v>
      </c>
      <c r="E336" s="37">
        <v>2024700138</v>
      </c>
      <c r="F336" s="25" t="s">
        <v>1108</v>
      </c>
      <c r="G336" s="25">
        <v>59832769</v>
      </c>
      <c r="H336" s="25" t="s">
        <v>2557</v>
      </c>
      <c r="I336" s="25" t="s">
        <v>771</v>
      </c>
      <c r="J336" s="28">
        <v>2024003275</v>
      </c>
      <c r="K336" s="102">
        <v>884324.44</v>
      </c>
      <c r="L336" s="29">
        <v>0</v>
      </c>
    </row>
    <row r="337" spans="1:12" x14ac:dyDescent="0.25">
      <c r="A337" s="20" t="s">
        <v>2560</v>
      </c>
      <c r="B337" s="20"/>
      <c r="C337" s="21">
        <v>45638</v>
      </c>
      <c r="D337" s="20" t="s">
        <v>768</v>
      </c>
      <c r="E337" s="38">
        <v>2024700139</v>
      </c>
      <c r="F337" s="20" t="s">
        <v>2309</v>
      </c>
      <c r="G337" s="20">
        <v>1085244325</v>
      </c>
      <c r="H337" s="20" t="s">
        <v>2557</v>
      </c>
      <c r="I337" s="20" t="s">
        <v>771</v>
      </c>
      <c r="J337" s="23">
        <v>2024003270</v>
      </c>
      <c r="K337" s="103">
        <v>931365.82</v>
      </c>
      <c r="L337" s="24">
        <v>0</v>
      </c>
    </row>
    <row r="338" spans="1:12" x14ac:dyDescent="0.25">
      <c r="A338" s="25" t="s">
        <v>2560</v>
      </c>
      <c r="B338" s="25"/>
      <c r="C338" s="26">
        <v>45638</v>
      </c>
      <c r="D338" s="25" t="s">
        <v>768</v>
      </c>
      <c r="E338" s="37">
        <v>2024700140</v>
      </c>
      <c r="F338" s="25" t="s">
        <v>2313</v>
      </c>
      <c r="G338" s="25">
        <v>1085265117</v>
      </c>
      <c r="H338" s="25" t="s">
        <v>2557</v>
      </c>
      <c r="I338" s="25" t="s">
        <v>771</v>
      </c>
      <c r="J338" s="28">
        <v>2024003276</v>
      </c>
      <c r="K338" s="102">
        <v>928426.58</v>
      </c>
      <c r="L338" s="29">
        <v>0</v>
      </c>
    </row>
    <row r="339" spans="1:12" x14ac:dyDescent="0.25">
      <c r="A339" s="20" t="s">
        <v>2560</v>
      </c>
      <c r="B339" s="20"/>
      <c r="C339" s="21">
        <v>45638</v>
      </c>
      <c r="D339" s="20" t="s">
        <v>768</v>
      </c>
      <c r="E339" s="38">
        <v>2024700142</v>
      </c>
      <c r="F339" s="20" t="s">
        <v>2319</v>
      </c>
      <c r="G339" s="20">
        <v>1085318203</v>
      </c>
      <c r="H339" s="20" t="s">
        <v>2557</v>
      </c>
      <c r="I339" s="20" t="s">
        <v>771</v>
      </c>
      <c r="J339" s="23">
        <v>2024003254</v>
      </c>
      <c r="K339" s="103">
        <v>1226945.6100000001</v>
      </c>
      <c r="L339" s="24">
        <v>0</v>
      </c>
    </row>
    <row r="340" spans="1:12" x14ac:dyDescent="0.25">
      <c r="A340" s="25" t="s">
        <v>2560</v>
      </c>
      <c r="B340" s="25"/>
      <c r="C340" s="26">
        <v>45638</v>
      </c>
      <c r="D340" s="25" t="s">
        <v>768</v>
      </c>
      <c r="E340" s="37">
        <v>2024700143</v>
      </c>
      <c r="F340" s="25" t="s">
        <v>2315</v>
      </c>
      <c r="G340" s="25">
        <v>1085263775</v>
      </c>
      <c r="H340" s="25" t="s">
        <v>2561</v>
      </c>
      <c r="I340" s="25" t="s">
        <v>771</v>
      </c>
      <c r="J340" s="28">
        <v>2024003269</v>
      </c>
      <c r="K340" s="102">
        <v>488662.1</v>
      </c>
      <c r="L340" s="29">
        <v>0</v>
      </c>
    </row>
    <row r="341" spans="1:12" x14ac:dyDescent="0.25">
      <c r="A341" s="20" t="s">
        <v>2560</v>
      </c>
      <c r="B341" s="20"/>
      <c r="C341" s="21">
        <v>45638</v>
      </c>
      <c r="D341" s="20" t="s">
        <v>768</v>
      </c>
      <c r="E341" s="38">
        <v>2024700144</v>
      </c>
      <c r="F341" s="20" t="s">
        <v>1061</v>
      </c>
      <c r="G341" s="20">
        <v>12974137</v>
      </c>
      <c r="H341" s="20" t="s">
        <v>2557</v>
      </c>
      <c r="I341" s="20" t="s">
        <v>771</v>
      </c>
      <c r="J341" s="23">
        <v>2024003277</v>
      </c>
      <c r="K341" s="103">
        <v>3138772.08</v>
      </c>
      <c r="L341" s="24">
        <v>0</v>
      </c>
    </row>
    <row r="342" spans="1:12" x14ac:dyDescent="0.25">
      <c r="A342" s="25" t="s">
        <v>2560</v>
      </c>
      <c r="B342" s="25"/>
      <c r="C342" s="26">
        <v>45638</v>
      </c>
      <c r="D342" s="25" t="s">
        <v>768</v>
      </c>
      <c r="E342" s="37">
        <v>2024700146</v>
      </c>
      <c r="F342" s="25" t="s">
        <v>1135</v>
      </c>
      <c r="G342" s="25">
        <v>59821868</v>
      </c>
      <c r="H342" s="25" t="s">
        <v>2557</v>
      </c>
      <c r="I342" s="25" t="s">
        <v>771</v>
      </c>
      <c r="J342" s="28">
        <v>2024003281</v>
      </c>
      <c r="K342" s="102">
        <v>2665705</v>
      </c>
      <c r="L342" s="29">
        <v>0</v>
      </c>
    </row>
    <row r="343" spans="1:12" x14ac:dyDescent="0.25">
      <c r="A343" s="512"/>
      <c r="B343" s="512"/>
      <c r="C343" s="512"/>
      <c r="D343" s="512"/>
      <c r="E343" s="512"/>
      <c r="F343" s="512"/>
      <c r="G343" s="512"/>
      <c r="H343" s="512"/>
      <c r="I343" s="512"/>
      <c r="J343" s="512"/>
      <c r="K343" s="513"/>
      <c r="L343" s="513"/>
    </row>
    <row r="344" spans="1:12" x14ac:dyDescent="0.25">
      <c r="A344" s="512"/>
      <c r="B344" s="512"/>
      <c r="C344" s="512"/>
      <c r="D344" s="512"/>
      <c r="E344" s="512"/>
      <c r="F344" s="512"/>
      <c r="G344" s="512"/>
      <c r="H344" s="512"/>
      <c r="I344" s="512"/>
      <c r="J344" s="512"/>
      <c r="K344" s="514"/>
      <c r="L344" s="514"/>
    </row>
    <row r="345" spans="1:12" x14ac:dyDescent="0.25">
      <c r="A345" s="516"/>
      <c r="B345" s="516"/>
      <c r="C345" s="516"/>
      <c r="D345" s="516"/>
      <c r="E345" s="516"/>
      <c r="F345" s="516"/>
      <c r="G345" s="516"/>
      <c r="H345" s="516"/>
      <c r="I345" s="516"/>
      <c r="J345" s="30" t="s">
        <v>779</v>
      </c>
      <c r="K345" s="104">
        <v>25936234.379999999</v>
      </c>
      <c r="L345" s="30">
        <v>0</v>
      </c>
    </row>
  </sheetData>
  <mergeCells count="60">
    <mergeCell ref="A345:I345"/>
    <mergeCell ref="A280:J281"/>
    <mergeCell ref="K280:L281"/>
    <mergeCell ref="A282:I282"/>
    <mergeCell ref="A291:J292"/>
    <mergeCell ref="K291:L292"/>
    <mergeCell ref="A293:I293"/>
    <mergeCell ref="A316:J317"/>
    <mergeCell ref="K316:L317"/>
    <mergeCell ref="A318:I318"/>
    <mergeCell ref="A343:J344"/>
    <mergeCell ref="K343:L344"/>
    <mergeCell ref="A273:I273"/>
    <mergeCell ref="A202:J203"/>
    <mergeCell ref="K202:L203"/>
    <mergeCell ref="A204:I204"/>
    <mergeCell ref="A225:J226"/>
    <mergeCell ref="K225:L226"/>
    <mergeCell ref="A227:I227"/>
    <mergeCell ref="A248:J249"/>
    <mergeCell ref="K248:L249"/>
    <mergeCell ref="A250:I250"/>
    <mergeCell ref="A271:J272"/>
    <mergeCell ref="K271:L272"/>
    <mergeCell ref="A182:I182"/>
    <mergeCell ref="A118:J119"/>
    <mergeCell ref="K118:L119"/>
    <mergeCell ref="A120:I120"/>
    <mergeCell ref="A134:J135"/>
    <mergeCell ref="K134:L135"/>
    <mergeCell ref="A136:I136"/>
    <mergeCell ref="A156:J157"/>
    <mergeCell ref="K156:L157"/>
    <mergeCell ref="A158:I158"/>
    <mergeCell ref="A180:J181"/>
    <mergeCell ref="K180:L181"/>
    <mergeCell ref="A103:I103"/>
    <mergeCell ref="A65:J66"/>
    <mergeCell ref="K65:L66"/>
    <mergeCell ref="A67:I67"/>
    <mergeCell ref="A78:J79"/>
    <mergeCell ref="K78:L79"/>
    <mergeCell ref="A80:I80"/>
    <mergeCell ref="A93:J94"/>
    <mergeCell ref="K93:L94"/>
    <mergeCell ref="A95:I95"/>
    <mergeCell ref="A101:J102"/>
    <mergeCell ref="K101:L102"/>
    <mergeCell ref="A44:I44"/>
    <mergeCell ref="A7:J8"/>
    <mergeCell ref="K7:L8"/>
    <mergeCell ref="A9:I9"/>
    <mergeCell ref="A15:J16"/>
    <mergeCell ref="K15:L16"/>
    <mergeCell ref="A17:I17"/>
    <mergeCell ref="A25:J26"/>
    <mergeCell ref="K25:L26"/>
    <mergeCell ref="A27:I27"/>
    <mergeCell ref="A42:J43"/>
    <mergeCell ref="K42:L4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8CCA1-43A7-4759-B84C-28A3BD38D35E}">
  <dimension ref="A1:N214"/>
  <sheetViews>
    <sheetView topLeftCell="A173" zoomScale="85" zoomScaleNormal="85" workbookViewId="0">
      <selection activeCell="G203" sqref="G203"/>
    </sheetView>
  </sheetViews>
  <sheetFormatPr baseColWidth="10" defaultRowHeight="15" x14ac:dyDescent="0.25"/>
  <cols>
    <col min="1" max="1" width="16" customWidth="1"/>
    <col min="2" max="2" width="37.85546875" customWidth="1"/>
    <col min="3" max="3" width="43.85546875" customWidth="1"/>
    <col min="4" max="4" width="22.140625" customWidth="1"/>
    <col min="5" max="5" width="22.5703125" customWidth="1"/>
    <col min="6" max="6" width="23.140625" style="357" customWidth="1"/>
    <col min="7" max="7" width="17.5703125" style="353" customWidth="1"/>
    <col min="8" max="8" width="30.5703125" customWidth="1"/>
    <col min="9" max="9" width="17" customWidth="1"/>
    <col min="10" max="10" width="44" customWidth="1"/>
    <col min="11" max="11" width="22.85546875" customWidth="1"/>
    <col min="12" max="12" width="16.140625" customWidth="1"/>
    <col min="13" max="13" width="16.140625" style="50" customWidth="1"/>
    <col min="14" max="14" width="16.85546875" customWidth="1"/>
  </cols>
  <sheetData>
    <row r="1" spans="1:14" ht="24" thickBot="1" x14ac:dyDescent="0.4">
      <c r="A1" s="266"/>
      <c r="B1" s="267" t="s">
        <v>1158</v>
      </c>
      <c r="C1" s="35"/>
      <c r="D1" s="35"/>
      <c r="E1" s="35"/>
      <c r="F1" s="356"/>
      <c r="G1" s="352"/>
      <c r="H1" s="35"/>
      <c r="I1" s="35"/>
      <c r="J1" s="35"/>
      <c r="K1" s="35"/>
      <c r="L1" s="35"/>
      <c r="M1" s="52"/>
    </row>
    <row r="2" spans="1:14" ht="39" customHeight="1" x14ac:dyDescent="0.35">
      <c r="A2" s="523" t="s">
        <v>1934</v>
      </c>
      <c r="B2" s="372" t="s">
        <v>2581</v>
      </c>
      <c r="C2" s="172"/>
      <c r="D2" s="172"/>
      <c r="E2" s="172"/>
      <c r="F2" s="373"/>
      <c r="G2" s="374"/>
      <c r="H2" s="172"/>
      <c r="I2" s="172"/>
      <c r="J2" s="172"/>
      <c r="K2" s="172"/>
      <c r="L2" s="172"/>
      <c r="M2" s="173"/>
    </row>
    <row r="3" spans="1:14" ht="56.25" customHeight="1" x14ac:dyDescent="0.25">
      <c r="A3" s="524"/>
      <c r="B3" s="199" t="s">
        <v>758</v>
      </c>
      <c r="C3" s="199" t="s">
        <v>759</v>
      </c>
      <c r="D3" s="199" t="s">
        <v>760</v>
      </c>
      <c r="E3" s="199" t="s">
        <v>761</v>
      </c>
      <c r="F3" s="199" t="s">
        <v>762</v>
      </c>
      <c r="G3" s="199" t="s">
        <v>763</v>
      </c>
      <c r="H3" s="199" t="s">
        <v>764</v>
      </c>
      <c r="I3" s="199" t="s">
        <v>46</v>
      </c>
      <c r="J3" s="199" t="s">
        <v>765</v>
      </c>
      <c r="K3" s="199" t="s">
        <v>762</v>
      </c>
      <c r="L3" s="199" t="s">
        <v>766</v>
      </c>
      <c r="M3" s="199" t="s">
        <v>767</v>
      </c>
    </row>
    <row r="4" spans="1:14" ht="56.25" customHeight="1" x14ac:dyDescent="0.25">
      <c r="A4" s="524"/>
      <c r="B4" s="148" t="s">
        <v>672</v>
      </c>
      <c r="C4" s="148"/>
      <c r="D4" s="149">
        <v>45666</v>
      </c>
      <c r="E4" s="148" t="s">
        <v>768</v>
      </c>
      <c r="F4" s="150">
        <v>2025100007</v>
      </c>
      <c r="G4" s="148" t="s">
        <v>769</v>
      </c>
      <c r="H4" s="148">
        <v>891200200</v>
      </c>
      <c r="I4" s="148" t="s">
        <v>2582</v>
      </c>
      <c r="J4" s="148" t="s">
        <v>771</v>
      </c>
      <c r="K4" s="151">
        <v>2025000005</v>
      </c>
      <c r="L4" s="152">
        <v>6353100</v>
      </c>
      <c r="M4" s="327">
        <v>0</v>
      </c>
    </row>
    <row r="5" spans="1:14" ht="56.25" customHeight="1" x14ac:dyDescent="0.25">
      <c r="A5" s="524"/>
      <c r="B5" s="153" t="s">
        <v>672</v>
      </c>
      <c r="C5" s="153"/>
      <c r="D5" s="154">
        <v>45694</v>
      </c>
      <c r="E5" s="153" t="s">
        <v>768</v>
      </c>
      <c r="F5" s="155">
        <v>2025100083</v>
      </c>
      <c r="G5" s="153" t="s">
        <v>769</v>
      </c>
      <c r="H5" s="153">
        <v>891200200</v>
      </c>
      <c r="I5" s="153" t="s">
        <v>2583</v>
      </c>
      <c r="J5" s="153" t="s">
        <v>771</v>
      </c>
      <c r="K5" s="156">
        <v>2025000005</v>
      </c>
      <c r="L5" s="157">
        <v>6091270</v>
      </c>
      <c r="M5" s="328">
        <v>0</v>
      </c>
    </row>
    <row r="6" spans="1:14" ht="29.25" customHeight="1" x14ac:dyDescent="0.25">
      <c r="A6" s="524"/>
      <c r="B6" s="148" t="s">
        <v>672</v>
      </c>
      <c r="C6" s="148"/>
      <c r="D6" s="149">
        <v>45722</v>
      </c>
      <c r="E6" s="148" t="s">
        <v>768</v>
      </c>
      <c r="F6" s="150">
        <v>2025100184</v>
      </c>
      <c r="G6" s="148" t="s">
        <v>769</v>
      </c>
      <c r="H6" s="148">
        <v>891200200</v>
      </c>
      <c r="I6" s="148" t="s">
        <v>2584</v>
      </c>
      <c r="J6" s="148" t="s">
        <v>771</v>
      </c>
      <c r="K6" s="151">
        <v>2025000005</v>
      </c>
      <c r="L6" s="152">
        <v>5357130</v>
      </c>
      <c r="M6" s="327">
        <v>0</v>
      </c>
    </row>
    <row r="7" spans="1:14" ht="57.75" customHeight="1" x14ac:dyDescent="0.25">
      <c r="A7" s="524"/>
      <c r="B7" s="605"/>
      <c r="C7" s="605"/>
      <c r="D7" s="605"/>
      <c r="E7" s="605"/>
      <c r="F7" s="605"/>
      <c r="G7" s="605"/>
      <c r="H7" s="605"/>
      <c r="I7" s="605"/>
      <c r="J7" s="605"/>
      <c r="K7" s="33" t="s">
        <v>779</v>
      </c>
      <c r="L7" s="404">
        <v>17801500</v>
      </c>
      <c r="M7" s="405">
        <v>0</v>
      </c>
    </row>
    <row r="8" spans="1:14" ht="68.25" customHeight="1" x14ac:dyDescent="0.25">
      <c r="A8" s="524"/>
      <c r="B8" s="36" t="s">
        <v>758</v>
      </c>
      <c r="C8" s="36" t="s">
        <v>759</v>
      </c>
      <c r="D8" s="36" t="s">
        <v>760</v>
      </c>
      <c r="E8" s="36" t="s">
        <v>761</v>
      </c>
      <c r="F8" s="36" t="s">
        <v>762</v>
      </c>
      <c r="G8" s="36" t="s">
        <v>763</v>
      </c>
      <c r="H8" s="36" t="s">
        <v>764</v>
      </c>
      <c r="I8" s="36" t="s">
        <v>46</v>
      </c>
      <c r="J8" s="36" t="s">
        <v>765</v>
      </c>
      <c r="K8" s="36" t="s">
        <v>762</v>
      </c>
      <c r="L8" s="36" t="s">
        <v>766</v>
      </c>
      <c r="M8" s="36" t="s">
        <v>767</v>
      </c>
      <c r="N8" s="263"/>
    </row>
    <row r="9" spans="1:14" ht="63.75" customHeight="1" x14ac:dyDescent="0.25">
      <c r="A9" s="524"/>
      <c r="B9" s="158" t="s">
        <v>673</v>
      </c>
      <c r="C9" s="158"/>
      <c r="D9" s="159">
        <v>45658</v>
      </c>
      <c r="E9" s="158" t="s">
        <v>768</v>
      </c>
      <c r="F9" s="160">
        <v>2025590007</v>
      </c>
      <c r="G9" s="158" t="s">
        <v>769</v>
      </c>
      <c r="H9" s="158">
        <v>891200200</v>
      </c>
      <c r="I9" s="158" t="s">
        <v>2585</v>
      </c>
      <c r="J9" s="158" t="s">
        <v>771</v>
      </c>
      <c r="K9" s="161">
        <v>2025000005</v>
      </c>
      <c r="L9" s="162">
        <v>2731070</v>
      </c>
      <c r="M9" s="325">
        <v>0</v>
      </c>
      <c r="N9" s="259"/>
    </row>
    <row r="10" spans="1:14" ht="48" customHeight="1" x14ac:dyDescent="0.25">
      <c r="A10" s="524"/>
      <c r="B10" s="163" t="s">
        <v>673</v>
      </c>
      <c r="C10" s="163"/>
      <c r="D10" s="164">
        <v>45689</v>
      </c>
      <c r="E10" s="163" t="s">
        <v>768</v>
      </c>
      <c r="F10" s="165">
        <v>2025590029</v>
      </c>
      <c r="G10" s="163" t="s">
        <v>769</v>
      </c>
      <c r="H10" s="163">
        <v>891200200</v>
      </c>
      <c r="I10" s="163" t="s">
        <v>2586</v>
      </c>
      <c r="J10" s="163" t="s">
        <v>771</v>
      </c>
      <c r="K10" s="166">
        <v>2025000005</v>
      </c>
      <c r="L10" s="167">
        <v>3256120</v>
      </c>
      <c r="M10" s="326">
        <v>0</v>
      </c>
      <c r="N10" s="263"/>
    </row>
    <row r="11" spans="1:14" ht="50.25" customHeight="1" x14ac:dyDescent="0.25">
      <c r="A11" s="9"/>
      <c r="B11" s="158" t="s">
        <v>673</v>
      </c>
      <c r="C11" s="158"/>
      <c r="D11" s="159">
        <v>45717</v>
      </c>
      <c r="E11" s="158" t="s">
        <v>768</v>
      </c>
      <c r="F11" s="160">
        <v>2025590052</v>
      </c>
      <c r="G11" s="158" t="s">
        <v>769</v>
      </c>
      <c r="H11" s="158">
        <v>891200200</v>
      </c>
      <c r="I11" s="158" t="s">
        <v>2587</v>
      </c>
      <c r="J11" s="158" t="s">
        <v>771</v>
      </c>
      <c r="K11" s="161">
        <v>2025000005</v>
      </c>
      <c r="L11" s="162">
        <v>2437380</v>
      </c>
      <c r="M11" s="325">
        <v>0</v>
      </c>
      <c r="N11" s="344"/>
    </row>
    <row r="12" spans="1:14" ht="24" customHeight="1" x14ac:dyDescent="0.25">
      <c r="B12" s="512"/>
      <c r="C12" s="512"/>
      <c r="D12" s="512"/>
      <c r="E12" s="512"/>
      <c r="F12" s="512"/>
      <c r="G12" s="512"/>
      <c r="H12" s="512"/>
      <c r="I12" s="512"/>
      <c r="J12" s="512"/>
      <c r="K12" s="512"/>
      <c r="L12" s="709">
        <f>SUM(L9:L11)</f>
        <v>8424570</v>
      </c>
      <c r="M12" s="709"/>
    </row>
    <row r="13" spans="1:14" ht="20.25" customHeight="1" x14ac:dyDescent="0.25">
      <c r="B13" s="512"/>
      <c r="C13" s="512"/>
      <c r="D13" s="512"/>
      <c r="E13" s="512"/>
      <c r="F13" s="512"/>
      <c r="G13" s="512"/>
      <c r="H13" s="512"/>
      <c r="I13" s="512"/>
      <c r="J13" s="512"/>
      <c r="K13" s="512"/>
      <c r="L13" s="697"/>
      <c r="M13" s="697"/>
    </row>
    <row r="14" spans="1:14" ht="28.5" hidden="1" customHeight="1" x14ac:dyDescent="0.25">
      <c r="A14" s="312"/>
      <c r="B14" s="510"/>
      <c r="C14" s="510"/>
      <c r="D14" s="510"/>
      <c r="E14" s="510"/>
      <c r="F14" s="510"/>
      <c r="G14" s="510"/>
      <c r="H14" s="510"/>
      <c r="I14" s="510"/>
      <c r="J14" s="510"/>
      <c r="K14" s="30" t="s">
        <v>779</v>
      </c>
      <c r="L14" s="104">
        <v>8424570</v>
      </c>
      <c r="M14" s="30">
        <v>0</v>
      </c>
    </row>
    <row r="15" spans="1:14" ht="29.25" hidden="1" customHeight="1" x14ac:dyDescent="0.25">
      <c r="A15" s="312"/>
      <c r="B15" s="148"/>
      <c r="C15" s="148"/>
      <c r="D15" s="149"/>
      <c r="E15" s="148"/>
      <c r="F15" s="359"/>
      <c r="G15" s="354"/>
      <c r="H15" s="148"/>
      <c r="I15" s="148"/>
      <c r="J15" s="148"/>
      <c r="K15" s="148"/>
      <c r="L15" s="151"/>
      <c r="M15" s="152"/>
    </row>
    <row r="16" spans="1:14" ht="74.25" customHeight="1" x14ac:dyDescent="0.25">
      <c r="A16" s="524" t="s">
        <v>1159</v>
      </c>
      <c r="B16" s="36" t="s">
        <v>758</v>
      </c>
      <c r="C16" s="36" t="s">
        <v>759</v>
      </c>
      <c r="D16" s="36" t="s">
        <v>760</v>
      </c>
      <c r="E16" s="36" t="s">
        <v>761</v>
      </c>
      <c r="F16" s="36" t="s">
        <v>762</v>
      </c>
      <c r="G16" s="36" t="s">
        <v>763</v>
      </c>
      <c r="H16" s="36" t="s">
        <v>764</v>
      </c>
      <c r="I16" s="36" t="s">
        <v>46</v>
      </c>
      <c r="J16" s="36" t="s">
        <v>765</v>
      </c>
      <c r="K16" s="36" t="s">
        <v>762</v>
      </c>
      <c r="L16" s="36" t="s">
        <v>766</v>
      </c>
      <c r="M16" s="36" t="s">
        <v>767</v>
      </c>
    </row>
    <row r="17" spans="1:14" ht="95.25" customHeight="1" x14ac:dyDescent="0.25">
      <c r="A17" s="524"/>
      <c r="B17" s="158" t="s">
        <v>670</v>
      </c>
      <c r="C17" s="158"/>
      <c r="D17" s="159">
        <v>45715</v>
      </c>
      <c r="E17" s="158" t="s">
        <v>768</v>
      </c>
      <c r="F17" s="160">
        <v>2025100084</v>
      </c>
      <c r="G17" s="158" t="s">
        <v>804</v>
      </c>
      <c r="H17" s="158">
        <v>891200686</v>
      </c>
      <c r="I17" s="158" t="s">
        <v>2588</v>
      </c>
      <c r="J17" s="158" t="s">
        <v>771</v>
      </c>
      <c r="K17" s="161">
        <v>2025000006</v>
      </c>
      <c r="L17" s="162">
        <v>449930</v>
      </c>
      <c r="M17" s="325">
        <v>0</v>
      </c>
    </row>
    <row r="18" spans="1:14" ht="108" customHeight="1" x14ac:dyDescent="0.25">
      <c r="A18" s="524"/>
      <c r="B18" s="163" t="s">
        <v>670</v>
      </c>
      <c r="C18" s="163"/>
      <c r="D18" s="164">
        <v>45726</v>
      </c>
      <c r="E18" s="163" t="s">
        <v>768</v>
      </c>
      <c r="F18" s="165">
        <v>2025100187</v>
      </c>
      <c r="G18" s="163" t="s">
        <v>804</v>
      </c>
      <c r="H18" s="163">
        <v>891200686</v>
      </c>
      <c r="I18" s="163" t="s">
        <v>2589</v>
      </c>
      <c r="J18" s="163" t="s">
        <v>771</v>
      </c>
      <c r="K18" s="166">
        <v>2025000006</v>
      </c>
      <c r="L18" s="167">
        <v>272180</v>
      </c>
      <c r="M18" s="326">
        <v>0</v>
      </c>
    </row>
    <row r="19" spans="1:14" ht="25.5" hidden="1" customHeight="1" x14ac:dyDescent="0.25">
      <c r="A19" s="524"/>
      <c r="B19" s="512"/>
      <c r="C19" s="512"/>
      <c r="D19" s="512"/>
      <c r="E19" s="512"/>
      <c r="F19" s="512"/>
      <c r="G19" s="512"/>
      <c r="H19" s="512"/>
      <c r="I19" s="512"/>
      <c r="J19" s="512"/>
      <c r="K19" s="512"/>
      <c r="L19" s="704">
        <f>SUM(L17:L18)</f>
        <v>722110</v>
      </c>
      <c r="M19" s="705"/>
      <c r="N19" s="344"/>
    </row>
    <row r="20" spans="1:14" ht="14.25" hidden="1" customHeight="1" x14ac:dyDescent="0.25">
      <c r="A20" s="524"/>
      <c r="B20" s="512"/>
      <c r="C20" s="512"/>
      <c r="D20" s="512"/>
      <c r="E20" s="512"/>
      <c r="F20" s="512"/>
      <c r="G20" s="512"/>
      <c r="H20" s="512"/>
      <c r="I20" s="512"/>
      <c r="J20" s="512"/>
      <c r="K20" s="512"/>
      <c r="L20" s="706"/>
      <c r="M20" s="706"/>
    </row>
    <row r="21" spans="1:14" ht="15" hidden="1" customHeight="1" x14ac:dyDescent="0.25">
      <c r="A21" s="524"/>
      <c r="B21" s="516"/>
      <c r="C21" s="516"/>
      <c r="D21" s="516"/>
      <c r="E21" s="516"/>
      <c r="F21" s="516"/>
      <c r="G21" s="516"/>
      <c r="H21" s="516"/>
      <c r="I21" s="516"/>
      <c r="J21" s="516"/>
      <c r="K21" s="30" t="s">
        <v>779</v>
      </c>
      <c r="L21" s="104">
        <v>722110</v>
      </c>
      <c r="M21" s="30">
        <v>0</v>
      </c>
    </row>
    <row r="22" spans="1:14" hidden="1" x14ac:dyDescent="0.25">
      <c r="A22" s="645"/>
      <c r="B22" s="323"/>
      <c r="C22" s="323"/>
      <c r="D22" s="350"/>
      <c r="E22" s="350"/>
      <c r="F22" s="361"/>
      <c r="G22" s="355"/>
      <c r="H22" s="350"/>
      <c r="I22" s="350"/>
      <c r="J22" s="350"/>
      <c r="K22" s="350"/>
      <c r="L22" s="333"/>
      <c r="M22" s="232"/>
    </row>
    <row r="23" spans="1:14" ht="15.75" hidden="1" customHeight="1" x14ac:dyDescent="0.25">
      <c r="A23" s="645"/>
      <c r="B23" s="323"/>
      <c r="C23" s="323"/>
      <c r="D23" s="350"/>
      <c r="E23" s="350"/>
      <c r="F23" s="361"/>
      <c r="G23" s="355"/>
      <c r="H23" s="350"/>
      <c r="I23" s="350"/>
      <c r="J23" s="350"/>
      <c r="K23" s="350"/>
      <c r="L23" s="333"/>
      <c r="M23" s="232"/>
    </row>
    <row r="24" spans="1:14" ht="15.75" hidden="1" customHeight="1" x14ac:dyDescent="0.25">
      <c r="A24" s="645"/>
      <c r="B24" s="323"/>
      <c r="C24" s="323"/>
      <c r="D24" s="350"/>
      <c r="E24" s="350"/>
      <c r="F24" s="361"/>
      <c r="G24" s="355"/>
      <c r="H24" s="350"/>
      <c r="I24" s="350"/>
      <c r="J24" s="350"/>
      <c r="K24" s="350"/>
      <c r="L24" s="333"/>
      <c r="M24" s="232"/>
    </row>
    <row r="25" spans="1:14" ht="48" customHeight="1" x14ac:dyDescent="0.25">
      <c r="B25" s="33"/>
      <c r="C25" s="33"/>
      <c r="D25" s="333"/>
      <c r="E25" s="333"/>
      <c r="F25" s="381"/>
      <c r="G25" s="382"/>
      <c r="H25" s="333"/>
      <c r="I25" s="333"/>
      <c r="J25" s="333"/>
      <c r="K25" s="333"/>
      <c r="L25" s="232">
        <f>SUM(L17:L18)</f>
        <v>722110</v>
      </c>
      <c r="M25"/>
    </row>
    <row r="26" spans="1:14" ht="48" customHeight="1" x14ac:dyDescent="0.25">
      <c r="A26" s="707" t="s">
        <v>2576</v>
      </c>
      <c r="B26" s="684" t="s">
        <v>2570</v>
      </c>
      <c r="C26" s="684"/>
      <c r="D26" s="684"/>
      <c r="E26" s="684"/>
      <c r="F26" s="684"/>
      <c r="G26" s="684"/>
      <c r="H26" s="684"/>
      <c r="I26" s="684"/>
      <c r="J26" s="684"/>
      <c r="K26" s="684"/>
      <c r="L26" s="684"/>
      <c r="M26" s="684"/>
    </row>
    <row r="27" spans="1:14" ht="48" customHeight="1" x14ac:dyDescent="0.25">
      <c r="A27" s="707"/>
      <c r="B27" s="199" t="s">
        <v>758</v>
      </c>
      <c r="C27" s="199" t="s">
        <v>759</v>
      </c>
      <c r="D27" s="199" t="s">
        <v>760</v>
      </c>
      <c r="E27" s="199" t="s">
        <v>761</v>
      </c>
      <c r="F27" s="199" t="s">
        <v>762</v>
      </c>
      <c r="G27" s="199" t="s">
        <v>763</v>
      </c>
      <c r="H27" s="199" t="s">
        <v>764</v>
      </c>
      <c r="I27" s="199" t="s">
        <v>46</v>
      </c>
      <c r="J27" s="199" t="s">
        <v>765</v>
      </c>
      <c r="K27" s="199" t="s">
        <v>762</v>
      </c>
      <c r="L27" s="199" t="s">
        <v>766</v>
      </c>
      <c r="M27" s="199" t="s">
        <v>767</v>
      </c>
    </row>
    <row r="28" spans="1:14" ht="45" customHeight="1" x14ac:dyDescent="0.25">
      <c r="A28" s="707"/>
      <c r="B28" s="148" t="s">
        <v>741</v>
      </c>
      <c r="C28" s="148"/>
      <c r="D28" s="149">
        <v>45688</v>
      </c>
      <c r="E28" s="148" t="s">
        <v>768</v>
      </c>
      <c r="F28" s="150">
        <v>2025100001</v>
      </c>
      <c r="G28" s="148" t="s">
        <v>1180</v>
      </c>
      <c r="H28" s="148">
        <v>800153993</v>
      </c>
      <c r="I28" s="148" t="s">
        <v>2590</v>
      </c>
      <c r="J28" s="148" t="s">
        <v>771</v>
      </c>
      <c r="K28" s="151">
        <v>2025000003</v>
      </c>
      <c r="L28" s="152">
        <v>108066</v>
      </c>
      <c r="M28" s="327">
        <v>0</v>
      </c>
    </row>
    <row r="29" spans="1:14" ht="37.5" customHeight="1" x14ac:dyDescent="0.25">
      <c r="A29" s="707"/>
      <c r="B29" s="153" t="s">
        <v>741</v>
      </c>
      <c r="C29" s="153"/>
      <c r="D29" s="154">
        <v>45672</v>
      </c>
      <c r="E29" s="153" t="s">
        <v>768</v>
      </c>
      <c r="F29" s="155">
        <v>2025100011</v>
      </c>
      <c r="G29" s="153" t="s">
        <v>845</v>
      </c>
      <c r="H29" s="153">
        <v>830122566</v>
      </c>
      <c r="I29" s="153" t="s">
        <v>2591</v>
      </c>
      <c r="J29" s="153" t="s">
        <v>771</v>
      </c>
      <c r="K29" s="156">
        <v>2025000001</v>
      </c>
      <c r="L29" s="157">
        <v>25851.59</v>
      </c>
      <c r="M29" s="328">
        <v>0</v>
      </c>
    </row>
    <row r="30" spans="1:14" ht="39.75" customHeight="1" x14ac:dyDescent="0.25">
      <c r="A30" s="707"/>
      <c r="B30" s="148" t="s">
        <v>741</v>
      </c>
      <c r="C30" s="148"/>
      <c r="D30" s="149">
        <v>45673</v>
      </c>
      <c r="E30" s="148" t="s">
        <v>768</v>
      </c>
      <c r="F30" s="150">
        <v>2025100012</v>
      </c>
      <c r="G30" s="148" t="s">
        <v>893</v>
      </c>
      <c r="H30" s="148">
        <v>901028579</v>
      </c>
      <c r="I30" s="148" t="s">
        <v>2592</v>
      </c>
      <c r="J30" s="148" t="s">
        <v>771</v>
      </c>
      <c r="K30" s="151">
        <v>2025000045</v>
      </c>
      <c r="L30" s="152">
        <v>840336.14</v>
      </c>
      <c r="M30" s="327">
        <v>0</v>
      </c>
    </row>
    <row r="31" spans="1:14" ht="36.75" customHeight="1" x14ac:dyDescent="0.25">
      <c r="A31" s="707"/>
      <c r="B31" s="153" t="s">
        <v>741</v>
      </c>
      <c r="C31" s="153"/>
      <c r="D31" s="154">
        <v>45703</v>
      </c>
      <c r="E31" s="153" t="s">
        <v>768</v>
      </c>
      <c r="F31" s="155">
        <v>2025100109</v>
      </c>
      <c r="G31" s="153" t="s">
        <v>845</v>
      </c>
      <c r="H31" s="153">
        <v>830122566</v>
      </c>
      <c r="I31" s="153" t="s">
        <v>2593</v>
      </c>
      <c r="J31" s="153" t="s">
        <v>771</v>
      </c>
      <c r="K31" s="156">
        <v>2025000001</v>
      </c>
      <c r="L31" s="157">
        <v>25851.89</v>
      </c>
      <c r="M31" s="328">
        <v>0</v>
      </c>
    </row>
    <row r="32" spans="1:14" ht="36.75" customHeight="1" x14ac:dyDescent="0.25">
      <c r="A32" s="707"/>
      <c r="B32" s="148" t="s">
        <v>741</v>
      </c>
      <c r="C32" s="148"/>
      <c r="D32" s="149">
        <v>45708</v>
      </c>
      <c r="E32" s="148" t="s">
        <v>768</v>
      </c>
      <c r="F32" s="150">
        <v>2025100112</v>
      </c>
      <c r="G32" s="148" t="s">
        <v>893</v>
      </c>
      <c r="H32" s="148">
        <v>901028579</v>
      </c>
      <c r="I32" s="148" t="s">
        <v>2594</v>
      </c>
      <c r="J32" s="148" t="s">
        <v>771</v>
      </c>
      <c r="K32" s="151">
        <v>2025000257</v>
      </c>
      <c r="L32" s="152">
        <v>840336.14</v>
      </c>
      <c r="M32" s="327">
        <v>0</v>
      </c>
    </row>
    <row r="33" spans="1:13" ht="33.75" customHeight="1" x14ac:dyDescent="0.25">
      <c r="A33" s="707"/>
      <c r="B33" s="153" t="s">
        <v>741</v>
      </c>
      <c r="C33" s="153"/>
      <c r="D33" s="154">
        <v>45717</v>
      </c>
      <c r="E33" s="153" t="s">
        <v>768</v>
      </c>
      <c r="F33" s="155">
        <v>2025100181</v>
      </c>
      <c r="G33" s="153" t="s">
        <v>1180</v>
      </c>
      <c r="H33" s="153">
        <v>800153993</v>
      </c>
      <c r="I33" s="153" t="s">
        <v>2595</v>
      </c>
      <c r="J33" s="153" t="s">
        <v>771</v>
      </c>
      <c r="K33" s="156">
        <v>2025000003</v>
      </c>
      <c r="L33" s="157">
        <v>246619</v>
      </c>
      <c r="M33" s="328">
        <v>0</v>
      </c>
    </row>
    <row r="34" spans="1:13" ht="66.75" customHeight="1" x14ac:dyDescent="0.25">
      <c r="A34" s="707"/>
      <c r="B34" s="148" t="s">
        <v>741</v>
      </c>
      <c r="C34" s="148"/>
      <c r="D34" s="149">
        <v>45743</v>
      </c>
      <c r="E34" s="148" t="s">
        <v>768</v>
      </c>
      <c r="F34" s="150">
        <v>2025100224</v>
      </c>
      <c r="G34" s="148" t="s">
        <v>845</v>
      </c>
      <c r="H34" s="148">
        <v>830122566</v>
      </c>
      <c r="I34" s="148" t="s">
        <v>2596</v>
      </c>
      <c r="J34" s="148" t="s">
        <v>771</v>
      </c>
      <c r="K34" s="151">
        <v>2025000001</v>
      </c>
      <c r="L34" s="152">
        <v>339577</v>
      </c>
      <c r="M34" s="327">
        <v>0</v>
      </c>
    </row>
    <row r="35" spans="1:13" ht="59.25" customHeight="1" x14ac:dyDescent="0.25">
      <c r="A35" s="707"/>
      <c r="B35" s="153" t="s">
        <v>741</v>
      </c>
      <c r="C35" s="153"/>
      <c r="D35" s="154">
        <v>45729</v>
      </c>
      <c r="E35" s="153" t="s">
        <v>768</v>
      </c>
      <c r="F35" s="155">
        <v>2025590056</v>
      </c>
      <c r="G35" s="153" t="s">
        <v>845</v>
      </c>
      <c r="H35" s="153">
        <v>830122566</v>
      </c>
      <c r="I35" s="153" t="s">
        <v>2597</v>
      </c>
      <c r="J35" s="153" t="s">
        <v>771</v>
      </c>
      <c r="K35" s="156">
        <v>2025000001</v>
      </c>
      <c r="L35" s="157">
        <v>28250</v>
      </c>
      <c r="M35" s="328">
        <v>0</v>
      </c>
    </row>
    <row r="36" spans="1:13" ht="29.25" customHeight="1" x14ac:dyDescent="0.25">
      <c r="A36" s="707"/>
      <c r="B36" s="606"/>
      <c r="C36" s="606"/>
      <c r="D36" s="606"/>
      <c r="E36" s="606"/>
      <c r="F36" s="606"/>
      <c r="G36" s="606"/>
      <c r="H36" s="606"/>
      <c r="I36" s="606"/>
      <c r="J36" s="606"/>
      <c r="K36" s="606"/>
      <c r="L36" s="697">
        <f>SUM(L28:L35)</f>
        <v>2454887.7599999998</v>
      </c>
      <c r="M36" s="698"/>
    </row>
    <row r="37" spans="1:13" ht="29.25" customHeight="1" x14ac:dyDescent="0.25">
      <c r="A37" s="409"/>
      <c r="B37" s="410" t="s">
        <v>2598</v>
      </c>
      <c r="C37" s="200"/>
      <c r="D37" s="200"/>
      <c r="E37" s="200"/>
      <c r="F37" s="200"/>
      <c r="G37" s="200"/>
      <c r="H37" s="200"/>
      <c r="I37" s="200"/>
      <c r="J37" s="200"/>
      <c r="K37" s="200"/>
      <c r="L37" s="406"/>
      <c r="M37" s="408"/>
    </row>
    <row r="38" spans="1:13" ht="81" customHeight="1" x14ac:dyDescent="0.25">
      <c r="A38" s="172"/>
      <c r="B38" s="36" t="s">
        <v>758</v>
      </c>
      <c r="C38" s="36" t="s">
        <v>759</v>
      </c>
      <c r="D38" s="36" t="s">
        <v>760</v>
      </c>
      <c r="E38" s="36" t="s">
        <v>761</v>
      </c>
      <c r="F38" s="36" t="s">
        <v>762</v>
      </c>
      <c r="G38" s="36" t="s">
        <v>763</v>
      </c>
      <c r="H38" s="36" t="s">
        <v>764</v>
      </c>
      <c r="I38" s="36" t="s">
        <v>46</v>
      </c>
      <c r="J38" s="36" t="s">
        <v>765</v>
      </c>
      <c r="K38" s="36" t="s">
        <v>762</v>
      </c>
      <c r="L38" s="36" t="s">
        <v>766</v>
      </c>
      <c r="M38" s="36" t="s">
        <v>767</v>
      </c>
    </row>
    <row r="39" spans="1:13" ht="60" customHeight="1" x14ac:dyDescent="0.25">
      <c r="A39" s="172"/>
      <c r="B39" s="158" t="s">
        <v>2599</v>
      </c>
      <c r="C39" s="158"/>
      <c r="D39" s="159">
        <v>45673</v>
      </c>
      <c r="E39" s="158" t="s">
        <v>768</v>
      </c>
      <c r="F39" s="160">
        <v>2025590008</v>
      </c>
      <c r="G39" s="158" t="s">
        <v>893</v>
      </c>
      <c r="H39" s="158">
        <v>901028579</v>
      </c>
      <c r="I39" s="158" t="s">
        <v>2600</v>
      </c>
      <c r="J39" s="158" t="s">
        <v>771</v>
      </c>
      <c r="K39" s="161">
        <v>2025000045</v>
      </c>
      <c r="L39" s="162">
        <v>168067.23</v>
      </c>
      <c r="M39" s="325">
        <v>0</v>
      </c>
    </row>
    <row r="40" spans="1:13" ht="34.5" customHeight="1" x14ac:dyDescent="0.25">
      <c r="A40" s="172"/>
      <c r="B40" s="163" t="s">
        <v>2599</v>
      </c>
      <c r="C40" s="163"/>
      <c r="D40" s="164">
        <v>45708</v>
      </c>
      <c r="E40" s="163" t="s">
        <v>768</v>
      </c>
      <c r="F40" s="165">
        <v>2025590033</v>
      </c>
      <c r="G40" s="163" t="s">
        <v>893</v>
      </c>
      <c r="H40" s="163">
        <v>901028579</v>
      </c>
      <c r="I40" s="163" t="s">
        <v>2601</v>
      </c>
      <c r="J40" s="163" t="s">
        <v>771</v>
      </c>
      <c r="K40" s="166">
        <v>2025000257</v>
      </c>
      <c r="L40" s="167">
        <v>168067.23</v>
      </c>
      <c r="M40" s="326">
        <v>0</v>
      </c>
    </row>
    <row r="41" spans="1:13" x14ac:dyDescent="0.25">
      <c r="A41" s="172"/>
      <c r="B41" s="512"/>
      <c r="C41" s="512"/>
      <c r="D41" s="512"/>
      <c r="E41" s="512"/>
      <c r="F41" s="512"/>
      <c r="G41" s="512"/>
      <c r="H41" s="512"/>
      <c r="I41" s="512"/>
      <c r="J41" s="512"/>
      <c r="K41" s="512"/>
      <c r="L41" s="699">
        <f>SUM(L39:L40)</f>
        <v>336134.46</v>
      </c>
      <c r="M41" s="700"/>
    </row>
    <row r="42" spans="1:13" ht="25.5" customHeight="1" x14ac:dyDescent="0.25">
      <c r="B42" s="512"/>
      <c r="C42" s="512"/>
      <c r="D42" s="512"/>
      <c r="E42" s="512"/>
      <c r="F42" s="512"/>
      <c r="G42" s="512"/>
      <c r="H42" s="512"/>
      <c r="I42" s="512"/>
      <c r="J42" s="512"/>
      <c r="K42" s="512"/>
      <c r="L42" s="698"/>
      <c r="M42" s="698"/>
    </row>
    <row r="43" spans="1:13" ht="0.75" customHeight="1" x14ac:dyDescent="0.25">
      <c r="A43" s="9"/>
      <c r="B43" s="672" t="s">
        <v>2578</v>
      </c>
      <c r="C43" s="672"/>
      <c r="D43" s="672"/>
      <c r="E43" s="672"/>
      <c r="F43" s="672"/>
      <c r="G43" s="672"/>
      <c r="H43" s="672"/>
      <c r="I43" s="672"/>
      <c r="J43" s="672"/>
      <c r="K43" s="672"/>
      <c r="L43" s="672"/>
      <c r="M43" s="672"/>
    </row>
    <row r="44" spans="1:13" hidden="1" x14ac:dyDescent="0.25">
      <c r="A44" s="9"/>
      <c r="B44" s="36" t="s">
        <v>758</v>
      </c>
      <c r="C44" s="36" t="s">
        <v>759</v>
      </c>
      <c r="D44" s="36" t="s">
        <v>760</v>
      </c>
      <c r="E44" s="36" t="s">
        <v>761</v>
      </c>
      <c r="F44" s="36" t="s">
        <v>762</v>
      </c>
      <c r="G44" s="36" t="s">
        <v>763</v>
      </c>
      <c r="H44" s="36" t="s">
        <v>764</v>
      </c>
      <c r="I44" s="36" t="s">
        <v>46</v>
      </c>
      <c r="J44" s="36" t="s">
        <v>765</v>
      </c>
      <c r="K44" s="36" t="s">
        <v>762</v>
      </c>
      <c r="L44" s="36" t="s">
        <v>766</v>
      </c>
      <c r="M44" s="36" t="s">
        <v>767</v>
      </c>
    </row>
    <row r="45" spans="1:13" hidden="1" x14ac:dyDescent="0.25">
      <c r="A45" s="9"/>
      <c r="B45" s="158" t="s">
        <v>740</v>
      </c>
      <c r="C45" s="158"/>
      <c r="D45" s="159">
        <v>45658</v>
      </c>
      <c r="E45" s="158" t="s">
        <v>768</v>
      </c>
      <c r="F45" s="160">
        <v>2025590001</v>
      </c>
      <c r="G45" s="158" t="s">
        <v>1180</v>
      </c>
      <c r="H45" s="158">
        <v>800153993</v>
      </c>
      <c r="I45" s="158" t="s">
        <v>2602</v>
      </c>
      <c r="J45" s="158" t="s">
        <v>771</v>
      </c>
      <c r="K45" s="161">
        <v>2025000002</v>
      </c>
      <c r="L45" s="162">
        <v>73004</v>
      </c>
      <c r="M45" s="325">
        <v>0</v>
      </c>
    </row>
    <row r="46" spans="1:13" hidden="1" x14ac:dyDescent="0.25">
      <c r="A46" s="9"/>
      <c r="B46" s="163" t="s">
        <v>740</v>
      </c>
      <c r="C46" s="163"/>
      <c r="D46" s="164">
        <v>45658</v>
      </c>
      <c r="E46" s="163" t="s">
        <v>768</v>
      </c>
      <c r="F46" s="165">
        <v>2025590002</v>
      </c>
      <c r="G46" s="163" t="s">
        <v>1180</v>
      </c>
      <c r="H46" s="163">
        <v>800153993</v>
      </c>
      <c r="I46" s="163" t="s">
        <v>2603</v>
      </c>
      <c r="J46" s="163" t="s">
        <v>771</v>
      </c>
      <c r="K46" s="166">
        <v>2025000002</v>
      </c>
      <c r="L46" s="167">
        <v>73004</v>
      </c>
      <c r="M46" s="326">
        <v>0</v>
      </c>
    </row>
    <row r="47" spans="1:13" hidden="1" x14ac:dyDescent="0.25">
      <c r="A47" s="9"/>
      <c r="B47" s="158" t="s">
        <v>740</v>
      </c>
      <c r="C47" s="158"/>
      <c r="D47" s="159">
        <v>45658</v>
      </c>
      <c r="E47" s="158" t="s">
        <v>768</v>
      </c>
      <c r="F47" s="160">
        <v>2025590003</v>
      </c>
      <c r="G47" s="158" t="s">
        <v>1180</v>
      </c>
      <c r="H47" s="158">
        <v>800153993</v>
      </c>
      <c r="I47" s="158" t="s">
        <v>2604</v>
      </c>
      <c r="J47" s="158" t="s">
        <v>771</v>
      </c>
      <c r="K47" s="161">
        <v>2025000002</v>
      </c>
      <c r="L47" s="162">
        <v>73004</v>
      </c>
      <c r="M47" s="325">
        <v>0</v>
      </c>
    </row>
    <row r="48" spans="1:13" hidden="1" x14ac:dyDescent="0.25">
      <c r="A48" s="9"/>
      <c r="B48" s="163" t="s">
        <v>740</v>
      </c>
      <c r="C48" s="163"/>
      <c r="D48" s="164">
        <v>45658</v>
      </c>
      <c r="E48" s="163" t="s">
        <v>768</v>
      </c>
      <c r="F48" s="165">
        <v>2025590004</v>
      </c>
      <c r="G48" s="163" t="s">
        <v>1180</v>
      </c>
      <c r="H48" s="163">
        <v>800153993</v>
      </c>
      <c r="I48" s="163" t="s">
        <v>2605</v>
      </c>
      <c r="J48" s="163" t="s">
        <v>771</v>
      </c>
      <c r="K48" s="166">
        <v>2025000002</v>
      </c>
      <c r="L48" s="167">
        <v>73004</v>
      </c>
      <c r="M48" s="326">
        <v>0</v>
      </c>
    </row>
    <row r="49" spans="1:14" ht="17.25" hidden="1" customHeight="1" x14ac:dyDescent="0.25">
      <c r="A49" s="9"/>
      <c r="B49" s="158" t="s">
        <v>740</v>
      </c>
      <c r="C49" s="158"/>
      <c r="D49" s="159">
        <v>45658</v>
      </c>
      <c r="E49" s="158" t="s">
        <v>768</v>
      </c>
      <c r="F49" s="160">
        <v>2025590005</v>
      </c>
      <c r="G49" s="158" t="s">
        <v>1180</v>
      </c>
      <c r="H49" s="158">
        <v>800153993</v>
      </c>
      <c r="I49" s="158" t="s">
        <v>2606</v>
      </c>
      <c r="J49" s="158" t="s">
        <v>771</v>
      </c>
      <c r="K49" s="161">
        <v>2025000002</v>
      </c>
      <c r="L49" s="162">
        <v>62054</v>
      </c>
      <c r="M49" s="325">
        <v>0</v>
      </c>
    </row>
    <row r="50" spans="1:14" ht="13.5" hidden="1" customHeight="1" x14ac:dyDescent="0.25">
      <c r="A50" s="9"/>
      <c r="B50" s="163" t="s">
        <v>740</v>
      </c>
      <c r="C50" s="163"/>
      <c r="D50" s="164">
        <v>45658</v>
      </c>
      <c r="E50" s="163" t="s">
        <v>768</v>
      </c>
      <c r="F50" s="165">
        <v>2025590006</v>
      </c>
      <c r="G50" s="163" t="s">
        <v>1180</v>
      </c>
      <c r="H50" s="163">
        <v>800153993</v>
      </c>
      <c r="I50" s="163" t="s">
        <v>2607</v>
      </c>
      <c r="J50" s="163" t="s">
        <v>771</v>
      </c>
      <c r="K50" s="166">
        <v>2025000002</v>
      </c>
      <c r="L50" s="167">
        <v>62054</v>
      </c>
      <c r="M50" s="326">
        <v>0</v>
      </c>
    </row>
    <row r="51" spans="1:14" ht="44.25" hidden="1" customHeight="1" x14ac:dyDescent="0.25">
      <c r="A51" s="9"/>
      <c r="B51" s="158" t="s">
        <v>740</v>
      </c>
      <c r="C51" s="158"/>
      <c r="D51" s="159">
        <v>45689</v>
      </c>
      <c r="E51" s="158" t="s">
        <v>768</v>
      </c>
      <c r="F51" s="160">
        <v>2025590023</v>
      </c>
      <c r="G51" s="158" t="s">
        <v>1180</v>
      </c>
      <c r="H51" s="158">
        <v>800153993</v>
      </c>
      <c r="I51" s="158" t="s">
        <v>2608</v>
      </c>
      <c r="J51" s="158" t="s">
        <v>771</v>
      </c>
      <c r="K51" s="161">
        <v>2025000002</v>
      </c>
      <c r="L51" s="162">
        <v>75213</v>
      </c>
      <c r="M51" s="325">
        <v>0</v>
      </c>
    </row>
    <row r="52" spans="1:14" ht="41.25" hidden="1" customHeight="1" x14ac:dyDescent="0.25">
      <c r="A52" s="9"/>
      <c r="B52" s="163" t="s">
        <v>740</v>
      </c>
      <c r="C52" s="163"/>
      <c r="D52" s="164">
        <v>45689</v>
      </c>
      <c r="E52" s="163" t="s">
        <v>768</v>
      </c>
      <c r="F52" s="165">
        <v>2025590024</v>
      </c>
      <c r="G52" s="163" t="s">
        <v>1180</v>
      </c>
      <c r="H52" s="163">
        <v>800153993</v>
      </c>
      <c r="I52" s="163" t="s">
        <v>2609</v>
      </c>
      <c r="J52" s="163" t="s">
        <v>771</v>
      </c>
      <c r="K52" s="166">
        <v>2025000002</v>
      </c>
      <c r="L52" s="167">
        <v>75213</v>
      </c>
      <c r="M52" s="326">
        <v>0</v>
      </c>
      <c r="N52" s="344"/>
    </row>
    <row r="53" spans="1:14" ht="15.75" hidden="1" customHeight="1" x14ac:dyDescent="0.25">
      <c r="A53" s="384"/>
      <c r="B53" s="158" t="s">
        <v>740</v>
      </c>
      <c r="C53" s="158"/>
      <c r="D53" s="159">
        <v>45689</v>
      </c>
      <c r="E53" s="158" t="s">
        <v>768</v>
      </c>
      <c r="F53" s="160">
        <v>2025590025</v>
      </c>
      <c r="G53" s="158" t="s">
        <v>1180</v>
      </c>
      <c r="H53" s="158">
        <v>800153993</v>
      </c>
      <c r="I53" s="158" t="s">
        <v>2610</v>
      </c>
      <c r="J53" s="158" t="s">
        <v>771</v>
      </c>
      <c r="K53" s="161">
        <v>2025000002</v>
      </c>
      <c r="L53" s="162">
        <v>75213</v>
      </c>
      <c r="M53" s="325">
        <v>0</v>
      </c>
    </row>
    <row r="54" spans="1:14" ht="21.75" customHeight="1" x14ac:dyDescent="0.25">
      <c r="A54" s="524" t="s">
        <v>1957</v>
      </c>
      <c r="B54" s="163" t="s">
        <v>740</v>
      </c>
      <c r="C54" s="163"/>
      <c r="D54" s="164">
        <v>45689</v>
      </c>
      <c r="E54" s="163" t="s">
        <v>768</v>
      </c>
      <c r="F54" s="165">
        <v>2025590026</v>
      </c>
      <c r="G54" s="163" t="s">
        <v>1180</v>
      </c>
      <c r="H54" s="163">
        <v>800153993</v>
      </c>
      <c r="I54" s="163" t="s">
        <v>2611</v>
      </c>
      <c r="J54" s="163" t="s">
        <v>771</v>
      </c>
      <c r="K54" s="166">
        <v>2025000002</v>
      </c>
      <c r="L54" s="167">
        <v>75213</v>
      </c>
      <c r="M54" s="326">
        <v>0</v>
      </c>
    </row>
    <row r="55" spans="1:14" ht="21.75" customHeight="1" x14ac:dyDescent="0.25">
      <c r="A55" s="524"/>
      <c r="B55" s="158" t="s">
        <v>740</v>
      </c>
      <c r="C55" s="158"/>
      <c r="D55" s="159">
        <v>45689</v>
      </c>
      <c r="E55" s="158" t="s">
        <v>768</v>
      </c>
      <c r="F55" s="160">
        <v>2025590027</v>
      </c>
      <c r="G55" s="158" t="s">
        <v>1180</v>
      </c>
      <c r="H55" s="158">
        <v>800153993</v>
      </c>
      <c r="I55" s="158" t="s">
        <v>2612</v>
      </c>
      <c r="J55" s="158" t="s">
        <v>771</v>
      </c>
      <c r="K55" s="161">
        <v>2025000002</v>
      </c>
      <c r="L55" s="162">
        <v>62054</v>
      </c>
      <c r="M55" s="325">
        <v>0</v>
      </c>
    </row>
    <row r="56" spans="1:14" ht="42.75" customHeight="1" x14ac:dyDescent="0.25">
      <c r="A56" s="524"/>
      <c r="B56" s="163" t="s">
        <v>740</v>
      </c>
      <c r="C56" s="163"/>
      <c r="D56" s="164">
        <v>45689</v>
      </c>
      <c r="E56" s="163" t="s">
        <v>768</v>
      </c>
      <c r="F56" s="165">
        <v>2025590028</v>
      </c>
      <c r="G56" s="163" t="s">
        <v>1180</v>
      </c>
      <c r="H56" s="163">
        <v>800153993</v>
      </c>
      <c r="I56" s="163" t="s">
        <v>2613</v>
      </c>
      <c r="J56" s="163" t="s">
        <v>771</v>
      </c>
      <c r="K56" s="166">
        <v>2025000002</v>
      </c>
      <c r="L56" s="167">
        <v>62054</v>
      </c>
      <c r="M56" s="326">
        <v>0</v>
      </c>
    </row>
    <row r="57" spans="1:14" ht="28.5" customHeight="1" x14ac:dyDescent="0.3">
      <c r="A57" s="524"/>
      <c r="B57" s="158" t="s">
        <v>740</v>
      </c>
      <c r="C57" s="158"/>
      <c r="D57" s="159">
        <v>45717</v>
      </c>
      <c r="E57" s="158" t="s">
        <v>768</v>
      </c>
      <c r="F57" s="160">
        <v>2025590046</v>
      </c>
      <c r="G57" s="158" t="s">
        <v>1180</v>
      </c>
      <c r="H57" s="158">
        <v>800153993</v>
      </c>
      <c r="I57" s="158" t="s">
        <v>2614</v>
      </c>
      <c r="J57" s="158" t="s">
        <v>771</v>
      </c>
      <c r="K57" s="161">
        <v>2025000002</v>
      </c>
      <c r="L57" s="162">
        <v>75213</v>
      </c>
      <c r="M57" s="325">
        <v>0</v>
      </c>
      <c r="N57" s="397"/>
    </row>
    <row r="58" spans="1:14" ht="54" customHeight="1" x14ac:dyDescent="0.3">
      <c r="A58" s="524"/>
      <c r="B58" s="163" t="s">
        <v>740</v>
      </c>
      <c r="C58" s="163"/>
      <c r="D58" s="164">
        <v>45717</v>
      </c>
      <c r="E58" s="163" t="s">
        <v>768</v>
      </c>
      <c r="F58" s="165">
        <v>2025590047</v>
      </c>
      <c r="G58" s="163" t="s">
        <v>1180</v>
      </c>
      <c r="H58" s="163">
        <v>800153993</v>
      </c>
      <c r="I58" s="163" t="s">
        <v>2615</v>
      </c>
      <c r="J58" s="163" t="s">
        <v>771</v>
      </c>
      <c r="K58" s="166">
        <v>2025000002</v>
      </c>
      <c r="L58" s="167">
        <v>75213</v>
      </c>
      <c r="M58" s="326">
        <v>0</v>
      </c>
      <c r="N58" s="397"/>
    </row>
    <row r="59" spans="1:14" ht="56.25" customHeight="1" x14ac:dyDescent="0.25">
      <c r="A59" s="524"/>
      <c r="B59" s="158" t="s">
        <v>740</v>
      </c>
      <c r="C59" s="158"/>
      <c r="D59" s="159">
        <v>45717</v>
      </c>
      <c r="E59" s="158" t="s">
        <v>768</v>
      </c>
      <c r="F59" s="160">
        <v>2025590048</v>
      </c>
      <c r="G59" s="158" t="s">
        <v>1180</v>
      </c>
      <c r="H59" s="158">
        <v>800153993</v>
      </c>
      <c r="I59" s="158" t="s">
        <v>2616</v>
      </c>
      <c r="J59" s="158" t="s">
        <v>771</v>
      </c>
      <c r="K59" s="161">
        <v>2025000002</v>
      </c>
      <c r="L59" s="162">
        <v>75213</v>
      </c>
      <c r="M59" s="325">
        <v>0</v>
      </c>
      <c r="N59" s="411"/>
    </row>
    <row r="60" spans="1:14" ht="42" customHeight="1" x14ac:dyDescent="0.3">
      <c r="A60" s="524"/>
      <c r="B60" s="163" t="s">
        <v>740</v>
      </c>
      <c r="C60" s="163"/>
      <c r="D60" s="164">
        <v>45717</v>
      </c>
      <c r="E60" s="163" t="s">
        <v>768</v>
      </c>
      <c r="F60" s="165">
        <v>2025590049</v>
      </c>
      <c r="G60" s="163" t="s">
        <v>1180</v>
      </c>
      <c r="H60" s="163">
        <v>800153993</v>
      </c>
      <c r="I60" s="163" t="s">
        <v>2617</v>
      </c>
      <c r="J60" s="163" t="s">
        <v>771</v>
      </c>
      <c r="K60" s="166">
        <v>2025000002</v>
      </c>
      <c r="L60" s="167">
        <v>75213</v>
      </c>
      <c r="M60" s="326">
        <v>0</v>
      </c>
      <c r="N60" s="397"/>
    </row>
    <row r="61" spans="1:14" ht="36.75" customHeight="1" x14ac:dyDescent="0.3">
      <c r="A61" s="524"/>
      <c r="B61" s="158" t="s">
        <v>740</v>
      </c>
      <c r="C61" s="158"/>
      <c r="D61" s="159">
        <v>45717</v>
      </c>
      <c r="E61" s="158" t="s">
        <v>768</v>
      </c>
      <c r="F61" s="160">
        <v>2025590050</v>
      </c>
      <c r="G61" s="158" t="s">
        <v>1180</v>
      </c>
      <c r="H61" s="158">
        <v>800153993</v>
      </c>
      <c r="I61" s="158" t="s">
        <v>2618</v>
      </c>
      <c r="J61" s="158" t="s">
        <v>771</v>
      </c>
      <c r="K61" s="161">
        <v>2025000002</v>
      </c>
      <c r="L61" s="162">
        <v>62045</v>
      </c>
      <c r="M61" s="325">
        <v>0</v>
      </c>
      <c r="N61" s="397"/>
    </row>
    <row r="62" spans="1:14" ht="37.5" customHeight="1" x14ac:dyDescent="0.25">
      <c r="A62" s="524"/>
      <c r="B62" s="163" t="s">
        <v>740</v>
      </c>
      <c r="C62" s="163"/>
      <c r="D62" s="164">
        <v>45717</v>
      </c>
      <c r="E62" s="163" t="s">
        <v>768</v>
      </c>
      <c r="F62" s="165">
        <v>2025590051</v>
      </c>
      <c r="G62" s="163" t="s">
        <v>1180</v>
      </c>
      <c r="H62" s="163">
        <v>800153993</v>
      </c>
      <c r="I62" s="163" t="s">
        <v>2619</v>
      </c>
      <c r="J62" s="163" t="s">
        <v>771</v>
      </c>
      <c r="K62" s="166">
        <v>2025000002</v>
      </c>
      <c r="L62" s="167">
        <v>62054</v>
      </c>
      <c r="M62" s="326">
        <v>0</v>
      </c>
      <c r="N62" s="412"/>
    </row>
    <row r="63" spans="1:14" ht="45" customHeight="1" x14ac:dyDescent="0.25">
      <c r="A63" s="524"/>
      <c r="B63" s="701" t="s">
        <v>2620</v>
      </c>
      <c r="C63" s="701"/>
      <c r="D63" s="701"/>
      <c r="E63" s="701"/>
      <c r="F63" s="701"/>
      <c r="G63" s="701"/>
      <c r="H63" s="701"/>
      <c r="I63" s="701"/>
      <c r="J63" s="701"/>
      <c r="K63" s="30" t="s">
        <v>779</v>
      </c>
      <c r="L63" s="205">
        <f>SUM(L45:L62)</f>
        <v>1266035</v>
      </c>
      <c r="M63" s="30">
        <v>0</v>
      </c>
    </row>
    <row r="64" spans="1:14" x14ac:dyDescent="0.25">
      <c r="A64" s="396"/>
      <c r="B64" s="174" t="s">
        <v>758</v>
      </c>
      <c r="C64" s="174" t="s">
        <v>759</v>
      </c>
      <c r="D64" s="174" t="s">
        <v>760</v>
      </c>
      <c r="E64" s="174" t="s">
        <v>761</v>
      </c>
      <c r="F64" s="174" t="s">
        <v>762</v>
      </c>
      <c r="G64" s="174" t="s">
        <v>763</v>
      </c>
      <c r="H64" s="174" t="s">
        <v>764</v>
      </c>
      <c r="I64" s="174" t="s">
        <v>46</v>
      </c>
      <c r="J64" s="174" t="s">
        <v>765</v>
      </c>
      <c r="K64" s="174" t="s">
        <v>762</v>
      </c>
      <c r="L64" s="174" t="s">
        <v>766</v>
      </c>
      <c r="M64" s="174" t="s">
        <v>767</v>
      </c>
    </row>
    <row r="65" spans="1:14" ht="15" customHeight="1" x14ac:dyDescent="0.25">
      <c r="A65" s="396"/>
      <c r="B65" s="158" t="s">
        <v>668</v>
      </c>
      <c r="C65" s="158"/>
      <c r="D65" s="159">
        <v>45672</v>
      </c>
      <c r="E65" s="158" t="s">
        <v>1200</v>
      </c>
      <c r="F65" s="160">
        <v>2025000018</v>
      </c>
      <c r="G65" s="158" t="s">
        <v>900</v>
      </c>
      <c r="H65" s="158">
        <v>814003050</v>
      </c>
      <c r="I65" s="158" t="s">
        <v>2621</v>
      </c>
      <c r="J65" s="158" t="s">
        <v>771</v>
      </c>
      <c r="K65" s="161">
        <v>2025000032</v>
      </c>
      <c r="L65" s="162">
        <v>3959962</v>
      </c>
      <c r="M65" s="325">
        <v>0</v>
      </c>
      <c r="N65" s="344"/>
    </row>
    <row r="66" spans="1:14" ht="15" customHeight="1" x14ac:dyDescent="0.25">
      <c r="A66" s="396"/>
      <c r="B66" s="163" t="s">
        <v>668</v>
      </c>
      <c r="C66" s="163"/>
      <c r="D66" s="164">
        <v>45678</v>
      </c>
      <c r="E66" s="163" t="s">
        <v>1200</v>
      </c>
      <c r="F66" s="165">
        <v>2025000027</v>
      </c>
      <c r="G66" s="163" t="s">
        <v>900</v>
      </c>
      <c r="H66" s="163">
        <v>814003050</v>
      </c>
      <c r="I66" s="163" t="s">
        <v>2622</v>
      </c>
      <c r="J66" s="163" t="s">
        <v>771</v>
      </c>
      <c r="K66" s="166">
        <v>2025000032</v>
      </c>
      <c r="L66" s="167">
        <v>1535167</v>
      </c>
      <c r="M66" s="326">
        <v>0</v>
      </c>
    </row>
    <row r="67" spans="1:14" x14ac:dyDescent="0.25">
      <c r="A67" s="396"/>
      <c r="B67" s="158" t="s">
        <v>668</v>
      </c>
      <c r="C67" s="158"/>
      <c r="D67" s="159">
        <v>45678</v>
      </c>
      <c r="E67" s="158" t="s">
        <v>1200</v>
      </c>
      <c r="F67" s="160">
        <v>2025000028</v>
      </c>
      <c r="G67" s="158" t="s">
        <v>900</v>
      </c>
      <c r="H67" s="158">
        <v>814003050</v>
      </c>
      <c r="I67" s="158" t="s">
        <v>2623</v>
      </c>
      <c r="J67" s="158" t="s">
        <v>771</v>
      </c>
      <c r="K67" s="161">
        <v>2025000032</v>
      </c>
      <c r="L67" s="162">
        <v>1930774</v>
      </c>
      <c r="M67" s="325">
        <v>0</v>
      </c>
    </row>
    <row r="68" spans="1:14" x14ac:dyDescent="0.25">
      <c r="A68" s="396"/>
      <c r="B68" s="163" t="s">
        <v>668</v>
      </c>
      <c r="C68" s="163"/>
      <c r="D68" s="164">
        <v>45701</v>
      </c>
      <c r="E68" s="163" t="s">
        <v>1200</v>
      </c>
      <c r="F68" s="165">
        <v>2025000055</v>
      </c>
      <c r="G68" s="163" t="s">
        <v>900</v>
      </c>
      <c r="H68" s="163">
        <v>814003050</v>
      </c>
      <c r="I68" s="163" t="s">
        <v>2624</v>
      </c>
      <c r="J68" s="163" t="s">
        <v>771</v>
      </c>
      <c r="K68" s="166">
        <v>2025000202</v>
      </c>
      <c r="L68" s="167">
        <v>4347853</v>
      </c>
      <c r="M68" s="326">
        <v>0</v>
      </c>
    </row>
    <row r="69" spans="1:14" x14ac:dyDescent="0.25">
      <c r="A69" s="396"/>
      <c r="B69" s="158" t="s">
        <v>668</v>
      </c>
      <c r="C69" s="158"/>
      <c r="D69" s="159">
        <v>45712</v>
      </c>
      <c r="E69" s="158" t="s">
        <v>1200</v>
      </c>
      <c r="F69" s="160">
        <v>2025000063</v>
      </c>
      <c r="G69" s="158" t="s">
        <v>900</v>
      </c>
      <c r="H69" s="158">
        <v>814003050</v>
      </c>
      <c r="I69" s="158" t="s">
        <v>2625</v>
      </c>
      <c r="J69" s="158" t="s">
        <v>771</v>
      </c>
      <c r="K69" s="161">
        <v>2025000167</v>
      </c>
      <c r="L69" s="162">
        <v>3578722</v>
      </c>
      <c r="M69" s="325">
        <v>0</v>
      </c>
    </row>
    <row r="70" spans="1:14" x14ac:dyDescent="0.25">
      <c r="A70" s="396"/>
      <c r="B70" s="163" t="s">
        <v>668</v>
      </c>
      <c r="C70" s="163"/>
      <c r="D70" s="164">
        <v>45731</v>
      </c>
      <c r="E70" s="163" t="s">
        <v>1200</v>
      </c>
      <c r="F70" s="165">
        <v>2025000101</v>
      </c>
      <c r="G70" s="163" t="s">
        <v>900</v>
      </c>
      <c r="H70" s="163">
        <v>814003050</v>
      </c>
      <c r="I70" s="163" t="s">
        <v>2626</v>
      </c>
      <c r="J70" s="163" t="s">
        <v>771</v>
      </c>
      <c r="K70" s="166">
        <v>2025000422</v>
      </c>
      <c r="L70" s="167">
        <v>3785331</v>
      </c>
      <c r="M70" s="326">
        <v>0</v>
      </c>
    </row>
    <row r="71" spans="1:14" x14ac:dyDescent="0.25">
      <c r="A71" s="396"/>
      <c r="B71" s="158" t="s">
        <v>668</v>
      </c>
      <c r="C71" s="158"/>
      <c r="D71" s="159">
        <v>45743</v>
      </c>
      <c r="E71" s="158" t="s">
        <v>1200</v>
      </c>
      <c r="F71" s="160">
        <v>2025000155</v>
      </c>
      <c r="G71" s="158" t="s">
        <v>900</v>
      </c>
      <c r="H71" s="158">
        <v>814003050</v>
      </c>
      <c r="I71" s="158" t="s">
        <v>2627</v>
      </c>
      <c r="J71" s="158" t="s">
        <v>771</v>
      </c>
      <c r="K71" s="161">
        <v>2025000552</v>
      </c>
      <c r="L71" s="162">
        <v>3770752</v>
      </c>
      <c r="M71" s="325">
        <v>0</v>
      </c>
    </row>
    <row r="72" spans="1:14" ht="33" customHeight="1" x14ac:dyDescent="0.25">
      <c r="A72" s="396"/>
      <c r="B72" s="708" t="s">
        <v>2634</v>
      </c>
      <c r="C72" s="708"/>
      <c r="D72" s="708"/>
      <c r="E72" s="708"/>
      <c r="F72" s="708"/>
      <c r="G72" s="708"/>
      <c r="H72" s="708"/>
      <c r="I72" s="708"/>
      <c r="J72" s="708"/>
      <c r="K72" s="30"/>
      <c r="L72" s="205">
        <f>SUM(L65:L71)</f>
        <v>22908561</v>
      </c>
      <c r="M72" s="30">
        <v>0</v>
      </c>
    </row>
    <row r="73" spans="1:14" x14ac:dyDescent="0.25">
      <c r="A73" s="396"/>
      <c r="B73" s="174" t="s">
        <v>758</v>
      </c>
      <c r="C73" s="174" t="s">
        <v>759</v>
      </c>
      <c r="D73" s="349" t="s">
        <v>760</v>
      </c>
      <c r="E73" s="349" t="s">
        <v>761</v>
      </c>
      <c r="F73" s="360"/>
      <c r="G73" s="174" t="s">
        <v>762</v>
      </c>
      <c r="H73" s="349" t="s">
        <v>763</v>
      </c>
      <c r="I73" s="349" t="s">
        <v>764</v>
      </c>
      <c r="J73" s="349" t="s">
        <v>46</v>
      </c>
      <c r="K73" s="349" t="s">
        <v>765</v>
      </c>
      <c r="L73" s="174" t="s">
        <v>762</v>
      </c>
      <c r="M73" s="174" t="s">
        <v>766</v>
      </c>
    </row>
    <row r="74" spans="1:14" ht="18.75" x14ac:dyDescent="0.3">
      <c r="A74" s="396"/>
      <c r="B74" s="158" t="s">
        <v>669</v>
      </c>
      <c r="C74" s="158"/>
      <c r="D74" s="159">
        <v>45670</v>
      </c>
      <c r="E74" s="158" t="s">
        <v>1206</v>
      </c>
      <c r="F74" s="160">
        <v>2025000007</v>
      </c>
      <c r="G74" s="158" t="s">
        <v>900</v>
      </c>
      <c r="H74" s="158">
        <v>814003050</v>
      </c>
      <c r="I74" s="158" t="s">
        <v>2628</v>
      </c>
      <c r="J74" s="158" t="s">
        <v>771</v>
      </c>
      <c r="K74" s="161">
        <v>2025000032</v>
      </c>
      <c r="L74" s="162">
        <v>1434804</v>
      </c>
      <c r="M74" s="325">
        <v>0</v>
      </c>
      <c r="N74" s="397"/>
    </row>
    <row r="75" spans="1:14" x14ac:dyDescent="0.25">
      <c r="A75" s="396"/>
      <c r="B75" s="163" t="s">
        <v>669</v>
      </c>
      <c r="C75" s="163"/>
      <c r="D75" s="164">
        <v>45678</v>
      </c>
      <c r="E75" s="163" t="s">
        <v>1206</v>
      </c>
      <c r="F75" s="165">
        <v>2025000013</v>
      </c>
      <c r="G75" s="163" t="s">
        <v>900</v>
      </c>
      <c r="H75" s="163">
        <v>814003050</v>
      </c>
      <c r="I75" s="163" t="s">
        <v>2629</v>
      </c>
      <c r="J75" s="163" t="s">
        <v>771</v>
      </c>
      <c r="K75" s="166">
        <v>2025000032</v>
      </c>
      <c r="L75" s="167">
        <v>1431881</v>
      </c>
      <c r="M75" s="326">
        <v>0</v>
      </c>
      <c r="N75" s="263"/>
    </row>
    <row r="76" spans="1:14" ht="18.75" x14ac:dyDescent="0.3">
      <c r="A76" s="396"/>
      <c r="B76" s="158" t="s">
        <v>669</v>
      </c>
      <c r="C76" s="158"/>
      <c r="D76" s="159">
        <v>45702</v>
      </c>
      <c r="E76" s="158" t="s">
        <v>1206</v>
      </c>
      <c r="F76" s="160">
        <v>2025000029</v>
      </c>
      <c r="G76" s="158" t="s">
        <v>900</v>
      </c>
      <c r="H76" s="158">
        <v>814003050</v>
      </c>
      <c r="I76" s="158" t="s">
        <v>2630</v>
      </c>
      <c r="J76" s="158" t="s">
        <v>771</v>
      </c>
      <c r="K76" s="161">
        <v>2025000202</v>
      </c>
      <c r="L76" s="162">
        <v>926979</v>
      </c>
      <c r="M76" s="325">
        <v>0</v>
      </c>
      <c r="N76" s="397"/>
    </row>
    <row r="77" spans="1:14" ht="18.75" x14ac:dyDescent="0.3">
      <c r="A77" s="396"/>
      <c r="B77" s="163" t="s">
        <v>669</v>
      </c>
      <c r="C77" s="163"/>
      <c r="D77" s="164">
        <v>45707</v>
      </c>
      <c r="E77" s="163" t="s">
        <v>1206</v>
      </c>
      <c r="F77" s="165">
        <v>2025000031</v>
      </c>
      <c r="G77" s="163" t="s">
        <v>900</v>
      </c>
      <c r="H77" s="163">
        <v>814003050</v>
      </c>
      <c r="I77" s="163" t="s">
        <v>2631</v>
      </c>
      <c r="J77" s="163" t="s">
        <v>771</v>
      </c>
      <c r="K77" s="166">
        <v>2025000268</v>
      </c>
      <c r="L77" s="167">
        <v>760082.4</v>
      </c>
      <c r="M77" s="326">
        <v>0</v>
      </c>
      <c r="N77" s="397"/>
    </row>
    <row r="78" spans="1:14" x14ac:dyDescent="0.25">
      <c r="A78" s="396"/>
      <c r="B78" s="158" t="s">
        <v>669</v>
      </c>
      <c r="C78" s="158"/>
      <c r="D78" s="159">
        <v>45722</v>
      </c>
      <c r="E78" s="158" t="s">
        <v>1206</v>
      </c>
      <c r="F78" s="160">
        <v>2025000047</v>
      </c>
      <c r="G78" s="158" t="s">
        <v>900</v>
      </c>
      <c r="H78" s="158">
        <v>814003050</v>
      </c>
      <c r="I78" s="158" t="s">
        <v>2632</v>
      </c>
      <c r="J78" s="158" t="s">
        <v>771</v>
      </c>
      <c r="K78" s="161">
        <v>2025000455</v>
      </c>
      <c r="L78" s="162">
        <v>1097897</v>
      </c>
      <c r="M78" s="325">
        <v>0</v>
      </c>
      <c r="N78" s="259"/>
    </row>
    <row r="79" spans="1:14" ht="18.75" x14ac:dyDescent="0.3">
      <c r="A79" s="396"/>
      <c r="B79" s="163" t="s">
        <v>669</v>
      </c>
      <c r="C79" s="163"/>
      <c r="D79" s="164">
        <v>45747</v>
      </c>
      <c r="E79" s="163" t="s">
        <v>1206</v>
      </c>
      <c r="F79" s="165">
        <v>2025000063</v>
      </c>
      <c r="G79" s="163" t="s">
        <v>900</v>
      </c>
      <c r="H79" s="163">
        <v>814003050</v>
      </c>
      <c r="I79" s="163" t="s">
        <v>2633</v>
      </c>
      <c r="J79" s="163" t="s">
        <v>771</v>
      </c>
      <c r="K79" s="166">
        <v>2025000552</v>
      </c>
      <c r="L79" s="167">
        <v>1147161</v>
      </c>
      <c r="M79" s="326">
        <v>0</v>
      </c>
      <c r="N79" s="397"/>
    </row>
    <row r="80" spans="1:14" x14ac:dyDescent="0.25">
      <c r="A80" s="407"/>
      <c r="B80" s="25"/>
      <c r="C80" s="25"/>
      <c r="D80" s="25"/>
      <c r="E80" s="25"/>
      <c r="F80" s="25"/>
      <c r="G80" s="25"/>
      <c r="H80" s="25"/>
      <c r="I80" s="25"/>
      <c r="J80" s="25"/>
      <c r="K80" s="25"/>
      <c r="L80" s="251">
        <f>SUM(L74:L79)</f>
        <v>6798804.4000000004</v>
      </c>
      <c r="M80"/>
      <c r="N80" s="263"/>
    </row>
    <row r="81" spans="1:14" ht="20.25" x14ac:dyDescent="0.25">
      <c r="A81" s="407"/>
      <c r="B81" s="681" t="s">
        <v>2423</v>
      </c>
      <c r="C81" s="681"/>
      <c r="D81" s="681"/>
      <c r="E81" s="681"/>
      <c r="F81" s="681"/>
      <c r="G81" s="681"/>
      <c r="H81" s="681"/>
      <c r="I81" s="681"/>
      <c r="J81" s="681"/>
      <c r="K81" s="681"/>
      <c r="L81" s="681"/>
      <c r="M81" s="681"/>
      <c r="N81" s="344"/>
    </row>
    <row r="82" spans="1:14" x14ac:dyDescent="0.25">
      <c r="A82" s="407"/>
      <c r="B82" s="174" t="s">
        <v>758</v>
      </c>
      <c r="C82" s="174" t="s">
        <v>759</v>
      </c>
      <c r="D82" s="349" t="s">
        <v>760</v>
      </c>
      <c r="E82" s="349" t="s">
        <v>761</v>
      </c>
      <c r="F82" s="360"/>
      <c r="G82" s="174" t="s">
        <v>762</v>
      </c>
      <c r="H82" s="174" t="s">
        <v>763</v>
      </c>
      <c r="I82" s="174" t="s">
        <v>764</v>
      </c>
      <c r="J82" s="174" t="s">
        <v>46</v>
      </c>
      <c r="K82" s="174" t="s">
        <v>765</v>
      </c>
      <c r="L82" s="174" t="s">
        <v>762</v>
      </c>
      <c r="M82" s="174" t="s">
        <v>766</v>
      </c>
    </row>
    <row r="83" spans="1:14" ht="23.25" customHeight="1" x14ac:dyDescent="0.25">
      <c r="A83" s="409"/>
      <c r="B83" s="158" t="s">
        <v>667</v>
      </c>
      <c r="C83" s="158"/>
      <c r="D83" s="159">
        <v>45688</v>
      </c>
      <c r="E83" s="158" t="s">
        <v>1206</v>
      </c>
      <c r="F83" s="160">
        <v>2025000026</v>
      </c>
      <c r="G83" s="158" t="s">
        <v>1882</v>
      </c>
      <c r="H83" s="158">
        <v>27282101</v>
      </c>
      <c r="I83" s="158" t="s">
        <v>2635</v>
      </c>
      <c r="J83" s="158" t="s">
        <v>771</v>
      </c>
      <c r="K83" s="161">
        <v>2025000007</v>
      </c>
      <c r="L83" s="162">
        <v>72025</v>
      </c>
      <c r="M83" s="325">
        <v>0</v>
      </c>
    </row>
    <row r="84" spans="1:14" x14ac:dyDescent="0.25">
      <c r="A84" s="409"/>
      <c r="B84" s="163" t="s">
        <v>667</v>
      </c>
      <c r="C84" s="163"/>
      <c r="D84" s="164">
        <v>45742</v>
      </c>
      <c r="E84" s="163" t="s">
        <v>1206</v>
      </c>
      <c r="F84" s="165">
        <v>2025000059</v>
      </c>
      <c r="G84" s="163" t="s">
        <v>1882</v>
      </c>
      <c r="H84" s="163">
        <v>27282101</v>
      </c>
      <c r="I84" s="163" t="s">
        <v>2636</v>
      </c>
      <c r="J84" s="163" t="s">
        <v>771</v>
      </c>
      <c r="K84" s="166">
        <v>2025000007</v>
      </c>
      <c r="L84" s="167">
        <v>30000</v>
      </c>
      <c r="M84" s="326">
        <v>0</v>
      </c>
    </row>
    <row r="85" spans="1:14" x14ac:dyDescent="0.25">
      <c r="A85" s="407"/>
      <c r="B85" s="158" t="s">
        <v>667</v>
      </c>
      <c r="C85" s="158"/>
      <c r="D85" s="159">
        <v>45742</v>
      </c>
      <c r="E85" s="158" t="s">
        <v>1206</v>
      </c>
      <c r="F85" s="160">
        <v>2025000060</v>
      </c>
      <c r="G85" s="158" t="s">
        <v>1882</v>
      </c>
      <c r="H85" s="158">
        <v>27282101</v>
      </c>
      <c r="I85" s="158" t="s">
        <v>2637</v>
      </c>
      <c r="J85" s="158" t="s">
        <v>771</v>
      </c>
      <c r="K85" s="161">
        <v>2025000007</v>
      </c>
      <c r="L85" s="162">
        <v>90000</v>
      </c>
      <c r="M85" s="325">
        <v>0</v>
      </c>
    </row>
    <row r="86" spans="1:14" x14ac:dyDescent="0.25">
      <c r="A86" s="390"/>
      <c r="B86" s="703" t="s">
        <v>2638</v>
      </c>
      <c r="C86" s="703"/>
      <c r="D86" s="703"/>
      <c r="E86" s="703"/>
      <c r="F86" s="703"/>
      <c r="G86" s="703"/>
      <c r="H86" s="703"/>
      <c r="I86" s="703"/>
      <c r="J86" s="703"/>
      <c r="K86" s="703"/>
      <c r="L86" s="704">
        <f>SUM(L83:L85)</f>
        <v>192025</v>
      </c>
      <c r="M86" s="705"/>
    </row>
    <row r="87" spans="1:14" ht="14.25" customHeight="1" x14ac:dyDescent="0.25">
      <c r="A87" s="390"/>
      <c r="B87" s="703"/>
      <c r="C87" s="703"/>
      <c r="D87" s="703"/>
      <c r="E87" s="703"/>
      <c r="F87" s="703"/>
      <c r="G87" s="703"/>
      <c r="H87" s="703"/>
      <c r="I87" s="703"/>
      <c r="J87" s="703"/>
      <c r="K87" s="703"/>
      <c r="L87" s="706"/>
      <c r="M87" s="706"/>
    </row>
    <row r="88" spans="1:14" ht="15" hidden="1" customHeight="1" x14ac:dyDescent="0.25">
      <c r="A88" s="391"/>
      <c r="B88" s="510"/>
      <c r="C88" s="510"/>
      <c r="D88" s="510"/>
      <c r="E88" s="510"/>
      <c r="F88" s="510"/>
      <c r="G88" s="510"/>
      <c r="H88" s="510"/>
      <c r="I88" s="510"/>
      <c r="J88" s="510"/>
      <c r="K88" s="30" t="s">
        <v>779</v>
      </c>
      <c r="L88" s="104">
        <v>192025</v>
      </c>
      <c r="M88" s="30">
        <v>0</v>
      </c>
    </row>
    <row r="89" spans="1:14" ht="21" customHeight="1" x14ac:dyDescent="0.25">
      <c r="A89" s="390"/>
      <c r="B89" s="36" t="s">
        <v>758</v>
      </c>
      <c r="C89" s="36" t="s">
        <v>759</v>
      </c>
      <c r="D89" s="36" t="s">
        <v>760</v>
      </c>
      <c r="E89" s="36" t="s">
        <v>761</v>
      </c>
      <c r="F89" s="36" t="s">
        <v>762</v>
      </c>
      <c r="G89" s="36" t="s">
        <v>763</v>
      </c>
      <c r="H89" s="36" t="s">
        <v>764</v>
      </c>
      <c r="I89" s="36" t="s">
        <v>46</v>
      </c>
      <c r="J89" s="36" t="s">
        <v>765</v>
      </c>
      <c r="K89" s="36" t="s">
        <v>762</v>
      </c>
      <c r="L89" s="36" t="s">
        <v>766</v>
      </c>
      <c r="M89" s="36" t="s">
        <v>767</v>
      </c>
    </row>
    <row r="90" spans="1:14" x14ac:dyDescent="0.25">
      <c r="A90" s="390"/>
      <c r="B90" s="158" t="s">
        <v>444</v>
      </c>
      <c r="C90" s="158"/>
      <c r="D90" s="159">
        <v>45687</v>
      </c>
      <c r="E90" s="158" t="s">
        <v>768</v>
      </c>
      <c r="F90" s="160">
        <v>2025100025</v>
      </c>
      <c r="G90" s="158" t="s">
        <v>1851</v>
      </c>
      <c r="H90" s="158">
        <v>87070246</v>
      </c>
      <c r="I90" s="158" t="s">
        <v>2639</v>
      </c>
      <c r="J90" s="158" t="s">
        <v>771</v>
      </c>
      <c r="K90" s="161">
        <v>2025000036</v>
      </c>
      <c r="L90" s="162">
        <v>2080000</v>
      </c>
      <c r="M90" s="325">
        <v>0</v>
      </c>
    </row>
    <row r="91" spans="1:14" x14ac:dyDescent="0.25">
      <c r="A91" s="390"/>
      <c r="B91" s="163" t="s">
        <v>444</v>
      </c>
      <c r="C91" s="163"/>
      <c r="D91" s="164">
        <v>45687</v>
      </c>
      <c r="E91" s="163" t="s">
        <v>768</v>
      </c>
      <c r="F91" s="165">
        <v>2025100027</v>
      </c>
      <c r="G91" s="163" t="s">
        <v>1011</v>
      </c>
      <c r="H91" s="163">
        <v>1085256774</v>
      </c>
      <c r="I91" s="163" t="s">
        <v>2640</v>
      </c>
      <c r="J91" s="163" t="s">
        <v>771</v>
      </c>
      <c r="K91" s="166">
        <v>2025000035</v>
      </c>
      <c r="L91" s="167">
        <v>1397760</v>
      </c>
      <c r="M91" s="326">
        <v>0</v>
      </c>
    </row>
    <row r="92" spans="1:14" x14ac:dyDescent="0.25">
      <c r="A92" s="390"/>
      <c r="B92" s="158" t="s">
        <v>444</v>
      </c>
      <c r="C92" s="158"/>
      <c r="D92" s="159">
        <v>45687</v>
      </c>
      <c r="E92" s="158" t="s">
        <v>768</v>
      </c>
      <c r="F92" s="160">
        <v>2025100028</v>
      </c>
      <c r="G92" s="158" t="s">
        <v>2558</v>
      </c>
      <c r="H92" s="158">
        <v>1004135574</v>
      </c>
      <c r="I92" s="158" t="s">
        <v>2641</v>
      </c>
      <c r="J92" s="158" t="s">
        <v>771</v>
      </c>
      <c r="K92" s="161">
        <v>2025000037</v>
      </c>
      <c r="L92" s="162">
        <v>1840000</v>
      </c>
      <c r="M92" s="325">
        <v>0</v>
      </c>
    </row>
    <row r="93" spans="1:14" x14ac:dyDescent="0.25">
      <c r="A93" s="391"/>
      <c r="B93" s="163" t="s">
        <v>444</v>
      </c>
      <c r="C93" s="163"/>
      <c r="D93" s="164">
        <v>45688</v>
      </c>
      <c r="E93" s="163" t="s">
        <v>768</v>
      </c>
      <c r="F93" s="165">
        <v>2025100040</v>
      </c>
      <c r="G93" s="163" t="s">
        <v>2642</v>
      </c>
      <c r="H93" s="163">
        <v>12952438</v>
      </c>
      <c r="I93" s="163" t="s">
        <v>2643</v>
      </c>
      <c r="J93" s="163" t="s">
        <v>771</v>
      </c>
      <c r="K93" s="166">
        <v>2025000123</v>
      </c>
      <c r="L93" s="167">
        <v>1000000</v>
      </c>
      <c r="M93" s="326">
        <v>0</v>
      </c>
    </row>
    <row r="94" spans="1:14" x14ac:dyDescent="0.25">
      <c r="A94" s="290"/>
      <c r="B94" s="158" t="s">
        <v>444</v>
      </c>
      <c r="C94" s="158"/>
      <c r="D94" s="159">
        <v>45688</v>
      </c>
      <c r="E94" s="158" t="s">
        <v>768</v>
      </c>
      <c r="F94" s="160">
        <v>2025100041</v>
      </c>
      <c r="G94" s="158" t="s">
        <v>2644</v>
      </c>
      <c r="H94" s="158">
        <v>30730067</v>
      </c>
      <c r="I94" s="158" t="s">
        <v>2645</v>
      </c>
      <c r="J94" s="158" t="s">
        <v>771</v>
      </c>
      <c r="K94" s="161">
        <v>2025000124</v>
      </c>
      <c r="L94" s="162">
        <v>1200000</v>
      </c>
      <c r="M94" s="325">
        <v>0</v>
      </c>
    </row>
    <row r="95" spans="1:14" x14ac:dyDescent="0.25">
      <c r="A95" s="290"/>
      <c r="B95" s="163" t="s">
        <v>444</v>
      </c>
      <c r="C95" s="163"/>
      <c r="D95" s="164">
        <v>45688</v>
      </c>
      <c r="E95" s="163" t="s">
        <v>768</v>
      </c>
      <c r="F95" s="165">
        <v>2025100051</v>
      </c>
      <c r="G95" s="163" t="s">
        <v>2289</v>
      </c>
      <c r="H95" s="163">
        <v>27180896</v>
      </c>
      <c r="I95" s="163" t="s">
        <v>2646</v>
      </c>
      <c r="J95" s="163" t="s">
        <v>771</v>
      </c>
      <c r="K95" s="166">
        <v>2025000011</v>
      </c>
      <c r="L95" s="167">
        <v>2600000</v>
      </c>
      <c r="M95" s="326">
        <v>0</v>
      </c>
    </row>
    <row r="96" spans="1:14" x14ac:dyDescent="0.25">
      <c r="A96" s="290"/>
      <c r="B96" s="158" t="s">
        <v>444</v>
      </c>
      <c r="C96" s="158"/>
      <c r="D96" s="159">
        <v>45688</v>
      </c>
      <c r="E96" s="158" t="s">
        <v>768</v>
      </c>
      <c r="F96" s="160">
        <v>2025100054</v>
      </c>
      <c r="G96" s="158" t="s">
        <v>2647</v>
      </c>
      <c r="H96" s="158">
        <v>1084550281</v>
      </c>
      <c r="I96" s="158" t="s">
        <v>2648</v>
      </c>
      <c r="J96" s="158" t="s">
        <v>771</v>
      </c>
      <c r="K96" s="161">
        <v>2025000145</v>
      </c>
      <c r="L96" s="162">
        <v>1200000</v>
      </c>
      <c r="M96" s="325">
        <v>0</v>
      </c>
      <c r="N96" s="344"/>
    </row>
    <row r="97" spans="1:13" ht="15.75" customHeight="1" x14ac:dyDescent="0.25">
      <c r="A97" s="290"/>
      <c r="B97" s="163" t="s">
        <v>444</v>
      </c>
      <c r="C97" s="163"/>
      <c r="D97" s="164">
        <v>45688</v>
      </c>
      <c r="E97" s="163" t="s">
        <v>768</v>
      </c>
      <c r="F97" s="165">
        <v>2025100065</v>
      </c>
      <c r="G97" s="163" t="s">
        <v>2649</v>
      </c>
      <c r="H97" s="163">
        <v>27281512</v>
      </c>
      <c r="I97" s="163" t="s">
        <v>2650</v>
      </c>
      <c r="J97" s="163" t="s">
        <v>771</v>
      </c>
      <c r="K97" s="166">
        <v>2025000147</v>
      </c>
      <c r="L97" s="167">
        <v>522000</v>
      </c>
      <c r="M97" s="326">
        <v>0</v>
      </c>
    </row>
    <row r="98" spans="1:13" x14ac:dyDescent="0.25">
      <c r="A98" s="290"/>
      <c r="B98" s="158" t="s">
        <v>444</v>
      </c>
      <c r="C98" s="158"/>
      <c r="D98" s="159">
        <v>45688</v>
      </c>
      <c r="E98" s="158" t="s">
        <v>768</v>
      </c>
      <c r="F98" s="160">
        <v>2025100066</v>
      </c>
      <c r="G98" s="158" t="s">
        <v>2024</v>
      </c>
      <c r="H98" s="158">
        <v>1193481077</v>
      </c>
      <c r="I98" s="158" t="s">
        <v>2651</v>
      </c>
      <c r="J98" s="158" t="s">
        <v>771</v>
      </c>
      <c r="K98" s="161">
        <v>2025000146</v>
      </c>
      <c r="L98" s="162">
        <v>1000000</v>
      </c>
      <c r="M98" s="325">
        <v>0</v>
      </c>
    </row>
    <row r="99" spans="1:13" x14ac:dyDescent="0.25">
      <c r="A99" s="290"/>
      <c r="B99" s="163" t="s">
        <v>444</v>
      </c>
      <c r="C99" s="163"/>
      <c r="D99" s="164">
        <v>45698</v>
      </c>
      <c r="E99" s="163" t="s">
        <v>768</v>
      </c>
      <c r="F99" s="165">
        <v>2025100092</v>
      </c>
      <c r="G99" s="163" t="s">
        <v>2642</v>
      </c>
      <c r="H99" s="163">
        <v>12952438</v>
      </c>
      <c r="I99" s="163" t="s">
        <v>2652</v>
      </c>
      <c r="J99" s="163" t="s">
        <v>771</v>
      </c>
      <c r="K99" s="166">
        <v>2025000217</v>
      </c>
      <c r="L99" s="167">
        <v>1000000</v>
      </c>
      <c r="M99" s="326">
        <v>0</v>
      </c>
    </row>
    <row r="100" spans="1:13" x14ac:dyDescent="0.25">
      <c r="A100" s="290"/>
      <c r="B100" s="158" t="s">
        <v>444</v>
      </c>
      <c r="C100" s="158"/>
      <c r="D100" s="159">
        <v>45698</v>
      </c>
      <c r="E100" s="158" t="s">
        <v>768</v>
      </c>
      <c r="F100" s="160">
        <v>2025100093</v>
      </c>
      <c r="G100" s="158" t="s">
        <v>2653</v>
      </c>
      <c r="H100" s="158">
        <v>1004216530</v>
      </c>
      <c r="I100" s="158" t="s">
        <v>2654</v>
      </c>
      <c r="J100" s="158" t="s">
        <v>771</v>
      </c>
      <c r="K100" s="161">
        <v>2025000230</v>
      </c>
      <c r="L100" s="162">
        <v>1090000</v>
      </c>
      <c r="M100" s="325">
        <v>0</v>
      </c>
    </row>
    <row r="101" spans="1:13" x14ac:dyDescent="0.25">
      <c r="A101" s="290"/>
      <c r="B101" s="163" t="s">
        <v>444</v>
      </c>
      <c r="C101" s="163"/>
      <c r="D101" s="164">
        <v>45698</v>
      </c>
      <c r="E101" s="163" t="s">
        <v>768</v>
      </c>
      <c r="F101" s="165">
        <v>2025100094</v>
      </c>
      <c r="G101" s="163" t="s">
        <v>2655</v>
      </c>
      <c r="H101" s="163">
        <v>1004509137</v>
      </c>
      <c r="I101" s="163" t="s">
        <v>2656</v>
      </c>
      <c r="J101" s="163" t="s">
        <v>771</v>
      </c>
      <c r="K101" s="166">
        <v>2025000229</v>
      </c>
      <c r="L101" s="167">
        <v>1090000</v>
      </c>
      <c r="M101" s="326">
        <v>0</v>
      </c>
    </row>
    <row r="102" spans="1:13" x14ac:dyDescent="0.25">
      <c r="A102" s="290"/>
      <c r="B102" s="158" t="s">
        <v>444</v>
      </c>
      <c r="C102" s="158"/>
      <c r="D102" s="159">
        <v>45715</v>
      </c>
      <c r="E102" s="158" t="s">
        <v>768</v>
      </c>
      <c r="F102" s="160">
        <v>2025100127</v>
      </c>
      <c r="G102" s="158" t="s">
        <v>2558</v>
      </c>
      <c r="H102" s="158">
        <v>1004135574</v>
      </c>
      <c r="I102" s="158" t="s">
        <v>2657</v>
      </c>
      <c r="J102" s="158" t="s">
        <v>771</v>
      </c>
      <c r="K102" s="161">
        <v>2025000037</v>
      </c>
      <c r="L102" s="162">
        <v>2300000</v>
      </c>
      <c r="M102" s="325">
        <v>0</v>
      </c>
    </row>
    <row r="103" spans="1:13" x14ac:dyDescent="0.25">
      <c r="A103" s="290"/>
      <c r="B103" s="163" t="s">
        <v>444</v>
      </c>
      <c r="C103" s="163"/>
      <c r="D103" s="164">
        <v>45715</v>
      </c>
      <c r="E103" s="163" t="s">
        <v>768</v>
      </c>
      <c r="F103" s="165">
        <v>2025100128</v>
      </c>
      <c r="G103" s="163" t="s">
        <v>2658</v>
      </c>
      <c r="H103" s="163">
        <v>1085336874</v>
      </c>
      <c r="I103" s="163" t="s">
        <v>2659</v>
      </c>
      <c r="J103" s="163" t="s">
        <v>771</v>
      </c>
      <c r="K103" s="166">
        <v>2025000056</v>
      </c>
      <c r="L103" s="167">
        <v>2300000</v>
      </c>
      <c r="M103" s="326">
        <v>0</v>
      </c>
    </row>
    <row r="104" spans="1:13" x14ac:dyDescent="0.25">
      <c r="A104" s="290"/>
      <c r="B104" s="158" t="s">
        <v>444</v>
      </c>
      <c r="C104" s="158"/>
      <c r="D104" s="159">
        <v>45715</v>
      </c>
      <c r="E104" s="158" t="s">
        <v>768</v>
      </c>
      <c r="F104" s="160">
        <v>2025100129</v>
      </c>
      <c r="G104" s="158" t="s">
        <v>2658</v>
      </c>
      <c r="H104" s="158">
        <v>1085336874</v>
      </c>
      <c r="I104" s="158" t="s">
        <v>2660</v>
      </c>
      <c r="J104" s="158" t="s">
        <v>771</v>
      </c>
      <c r="K104" s="161">
        <v>2025000056</v>
      </c>
      <c r="L104" s="162">
        <v>1380000</v>
      </c>
      <c r="M104" s="325">
        <v>0</v>
      </c>
    </row>
    <row r="105" spans="1:13" x14ac:dyDescent="0.25">
      <c r="A105" s="290"/>
      <c r="B105" s="163" t="s">
        <v>444</v>
      </c>
      <c r="C105" s="163"/>
      <c r="D105" s="164">
        <v>45715</v>
      </c>
      <c r="E105" s="163" t="s">
        <v>768</v>
      </c>
      <c r="F105" s="165">
        <v>2025100130</v>
      </c>
      <c r="G105" s="163" t="s">
        <v>2661</v>
      </c>
      <c r="H105" s="163">
        <v>1085343403</v>
      </c>
      <c r="I105" s="163" t="s">
        <v>2662</v>
      </c>
      <c r="J105" s="163" t="s">
        <v>771</v>
      </c>
      <c r="K105" s="166">
        <v>2025000303</v>
      </c>
      <c r="L105" s="167">
        <v>755000</v>
      </c>
      <c r="M105" s="326">
        <v>0</v>
      </c>
    </row>
    <row r="106" spans="1:13" x14ac:dyDescent="0.25">
      <c r="A106" s="290"/>
      <c r="B106" s="158" t="s">
        <v>444</v>
      </c>
      <c r="C106" s="158"/>
      <c r="D106" s="159">
        <v>45715</v>
      </c>
      <c r="E106" s="158" t="s">
        <v>768</v>
      </c>
      <c r="F106" s="160">
        <v>2025100131</v>
      </c>
      <c r="G106" s="158" t="s">
        <v>2644</v>
      </c>
      <c r="H106" s="158">
        <v>30730067</v>
      </c>
      <c r="I106" s="158" t="s">
        <v>2663</v>
      </c>
      <c r="J106" s="158" t="s">
        <v>771</v>
      </c>
      <c r="K106" s="161">
        <v>2025000302</v>
      </c>
      <c r="L106" s="162">
        <v>1200000</v>
      </c>
      <c r="M106" s="325">
        <v>0</v>
      </c>
    </row>
    <row r="107" spans="1:13" x14ac:dyDescent="0.25">
      <c r="A107" s="290"/>
      <c r="B107" s="163" t="s">
        <v>444</v>
      </c>
      <c r="C107" s="163"/>
      <c r="D107" s="164">
        <v>45715</v>
      </c>
      <c r="E107" s="163" t="s">
        <v>768</v>
      </c>
      <c r="F107" s="165">
        <v>2025100132</v>
      </c>
      <c r="G107" s="163" t="s">
        <v>2649</v>
      </c>
      <c r="H107" s="163">
        <v>27281512</v>
      </c>
      <c r="I107" s="163" t="s">
        <v>2664</v>
      </c>
      <c r="J107" s="163" t="s">
        <v>771</v>
      </c>
      <c r="K107" s="166">
        <v>2025000301</v>
      </c>
      <c r="L107" s="167">
        <v>1400000</v>
      </c>
      <c r="M107" s="326">
        <v>0</v>
      </c>
    </row>
    <row r="108" spans="1:13" x14ac:dyDescent="0.25">
      <c r="A108" s="290"/>
      <c r="B108" s="158" t="s">
        <v>444</v>
      </c>
      <c r="C108" s="158"/>
      <c r="D108" s="159">
        <v>45715</v>
      </c>
      <c r="E108" s="158" t="s">
        <v>768</v>
      </c>
      <c r="F108" s="160">
        <v>2025100133</v>
      </c>
      <c r="G108" s="158" t="s">
        <v>2665</v>
      </c>
      <c r="H108" s="158">
        <v>1114838096</v>
      </c>
      <c r="I108" s="158" t="s">
        <v>2666</v>
      </c>
      <c r="J108" s="158" t="s">
        <v>771</v>
      </c>
      <c r="K108" s="161">
        <v>2025000324</v>
      </c>
      <c r="L108" s="162">
        <v>2500000</v>
      </c>
      <c r="M108" s="325">
        <v>0</v>
      </c>
    </row>
    <row r="109" spans="1:13" x14ac:dyDescent="0.25">
      <c r="A109" s="290"/>
      <c r="B109" s="163" t="s">
        <v>444</v>
      </c>
      <c r="C109" s="163"/>
      <c r="D109" s="164">
        <v>45715</v>
      </c>
      <c r="E109" s="163" t="s">
        <v>768</v>
      </c>
      <c r="F109" s="165">
        <v>2025100140</v>
      </c>
      <c r="G109" s="163" t="s">
        <v>2667</v>
      </c>
      <c r="H109" s="163">
        <v>1080901655</v>
      </c>
      <c r="I109" s="163" t="s">
        <v>2668</v>
      </c>
      <c r="J109" s="163" t="s">
        <v>771</v>
      </c>
      <c r="K109" s="166">
        <v>2025000260</v>
      </c>
      <c r="L109" s="167">
        <v>1083000</v>
      </c>
      <c r="M109" s="326">
        <v>0</v>
      </c>
    </row>
    <row r="110" spans="1:13" x14ac:dyDescent="0.25">
      <c r="A110" s="290"/>
      <c r="B110" s="158" t="s">
        <v>444</v>
      </c>
      <c r="C110" s="158"/>
      <c r="D110" s="159">
        <v>45715</v>
      </c>
      <c r="E110" s="158" t="s">
        <v>768</v>
      </c>
      <c r="F110" s="160">
        <v>2025100141</v>
      </c>
      <c r="G110" s="158" t="s">
        <v>1011</v>
      </c>
      <c r="H110" s="158">
        <v>1085256774</v>
      </c>
      <c r="I110" s="158" t="s">
        <v>2669</v>
      </c>
      <c r="J110" s="158" t="s">
        <v>771</v>
      </c>
      <c r="K110" s="161">
        <v>2025000035</v>
      </c>
      <c r="L110" s="162">
        <v>1747200</v>
      </c>
      <c r="M110" s="325">
        <v>0</v>
      </c>
    </row>
    <row r="111" spans="1:13" x14ac:dyDescent="0.25">
      <c r="B111" s="163" t="s">
        <v>444</v>
      </c>
      <c r="C111" s="163"/>
      <c r="D111" s="164">
        <v>45715</v>
      </c>
      <c r="E111" s="163" t="s">
        <v>768</v>
      </c>
      <c r="F111" s="165">
        <v>2025100143</v>
      </c>
      <c r="G111" s="163" t="s">
        <v>2670</v>
      </c>
      <c r="H111" s="163">
        <v>1112465702</v>
      </c>
      <c r="I111" s="163" t="s">
        <v>2671</v>
      </c>
      <c r="J111" s="163" t="s">
        <v>771</v>
      </c>
      <c r="K111" s="166">
        <v>2025000170</v>
      </c>
      <c r="L111" s="167">
        <v>5500000</v>
      </c>
      <c r="M111" s="326">
        <v>0</v>
      </c>
    </row>
    <row r="112" spans="1:13" x14ac:dyDescent="0.25">
      <c r="B112" s="158" t="s">
        <v>444</v>
      </c>
      <c r="C112" s="158"/>
      <c r="D112" s="159">
        <v>45716</v>
      </c>
      <c r="E112" s="158" t="s">
        <v>768</v>
      </c>
      <c r="F112" s="160">
        <v>2025100148</v>
      </c>
      <c r="G112" s="158" t="s">
        <v>1851</v>
      </c>
      <c r="H112" s="158">
        <v>87070246</v>
      </c>
      <c r="I112" s="158" t="s">
        <v>2672</v>
      </c>
      <c r="J112" s="158" t="s">
        <v>771</v>
      </c>
      <c r="K112" s="161">
        <v>2025000036</v>
      </c>
      <c r="L112" s="162">
        <v>2600000</v>
      </c>
      <c r="M112" s="325">
        <v>0</v>
      </c>
    </row>
    <row r="113" spans="2:14" x14ac:dyDescent="0.25">
      <c r="B113" s="163" t="s">
        <v>444</v>
      </c>
      <c r="C113" s="163"/>
      <c r="D113" s="164">
        <v>45716</v>
      </c>
      <c r="E113" s="163" t="s">
        <v>768</v>
      </c>
      <c r="F113" s="165">
        <v>2025100149</v>
      </c>
      <c r="G113" s="163" t="s">
        <v>2289</v>
      </c>
      <c r="H113" s="163">
        <v>27180896</v>
      </c>
      <c r="I113" s="163" t="s">
        <v>2673</v>
      </c>
      <c r="J113" s="163" t="s">
        <v>771</v>
      </c>
      <c r="K113" s="166">
        <v>2025000011</v>
      </c>
      <c r="L113" s="167">
        <v>2600000</v>
      </c>
      <c r="M113" s="326">
        <v>0</v>
      </c>
    </row>
    <row r="114" spans="2:14" x14ac:dyDescent="0.25">
      <c r="B114" s="158" t="s">
        <v>444</v>
      </c>
      <c r="C114" s="158"/>
      <c r="D114" s="159">
        <v>45719</v>
      </c>
      <c r="E114" s="158" t="s">
        <v>768</v>
      </c>
      <c r="F114" s="160">
        <v>2025100182</v>
      </c>
      <c r="G114" s="158" t="s">
        <v>2674</v>
      </c>
      <c r="H114" s="158">
        <v>1085336387</v>
      </c>
      <c r="I114" s="158" t="s">
        <v>2675</v>
      </c>
      <c r="J114" s="158" t="s">
        <v>771</v>
      </c>
      <c r="K114" s="161">
        <v>2025000407</v>
      </c>
      <c r="L114" s="162">
        <v>1500000</v>
      </c>
      <c r="M114" s="325">
        <v>0</v>
      </c>
    </row>
    <row r="115" spans="2:14" x14ac:dyDescent="0.25">
      <c r="B115" s="163" t="s">
        <v>444</v>
      </c>
      <c r="C115" s="163"/>
      <c r="D115" s="164">
        <v>45726</v>
      </c>
      <c r="E115" s="163" t="s">
        <v>768</v>
      </c>
      <c r="F115" s="165">
        <v>2025100190</v>
      </c>
      <c r="G115" s="163" t="s">
        <v>2395</v>
      </c>
      <c r="H115" s="163">
        <v>1085307429</v>
      </c>
      <c r="I115" s="163" t="s">
        <v>2676</v>
      </c>
      <c r="J115" s="163" t="s">
        <v>771</v>
      </c>
      <c r="K115" s="166">
        <v>2025000009</v>
      </c>
      <c r="L115" s="167">
        <v>2951200</v>
      </c>
      <c r="M115" s="326">
        <v>0</v>
      </c>
    </row>
    <row r="116" spans="2:14" x14ac:dyDescent="0.25">
      <c r="B116" s="158" t="s">
        <v>444</v>
      </c>
      <c r="C116" s="158"/>
      <c r="D116" s="159">
        <v>45726</v>
      </c>
      <c r="E116" s="158" t="s">
        <v>768</v>
      </c>
      <c r="F116" s="160">
        <v>2025100191</v>
      </c>
      <c r="G116" s="158" t="s">
        <v>2395</v>
      </c>
      <c r="H116" s="158">
        <v>1085307429</v>
      </c>
      <c r="I116" s="158" t="s">
        <v>2677</v>
      </c>
      <c r="J116" s="158" t="s">
        <v>771</v>
      </c>
      <c r="K116" s="161">
        <v>2025000009</v>
      </c>
      <c r="L116" s="162">
        <v>2951200</v>
      </c>
      <c r="M116" s="325">
        <v>0</v>
      </c>
    </row>
    <row r="117" spans="2:14" x14ac:dyDescent="0.25">
      <c r="B117" s="163" t="s">
        <v>444</v>
      </c>
      <c r="C117" s="163"/>
      <c r="D117" s="164">
        <v>45726</v>
      </c>
      <c r="E117" s="163" t="s">
        <v>768</v>
      </c>
      <c r="F117" s="165">
        <v>2025100192</v>
      </c>
      <c r="G117" s="163" t="s">
        <v>2230</v>
      </c>
      <c r="H117" s="163">
        <v>900274678</v>
      </c>
      <c r="I117" s="163" t="s">
        <v>2678</v>
      </c>
      <c r="J117" s="163" t="s">
        <v>771</v>
      </c>
      <c r="K117" s="166">
        <v>2025000010</v>
      </c>
      <c r="L117" s="167">
        <v>2567395</v>
      </c>
      <c r="M117" s="326">
        <v>0</v>
      </c>
    </row>
    <row r="118" spans="2:14" x14ac:dyDescent="0.25">
      <c r="B118" s="158" t="s">
        <v>444</v>
      </c>
      <c r="C118" s="158"/>
      <c r="D118" s="159">
        <v>45742</v>
      </c>
      <c r="E118" s="158" t="s">
        <v>768</v>
      </c>
      <c r="F118" s="160">
        <v>2025100200</v>
      </c>
      <c r="G118" s="158" t="s">
        <v>2658</v>
      </c>
      <c r="H118" s="158">
        <v>1085336874</v>
      </c>
      <c r="I118" s="158" t="s">
        <v>2679</v>
      </c>
      <c r="J118" s="158" t="s">
        <v>771</v>
      </c>
      <c r="K118" s="161">
        <v>2025000376</v>
      </c>
      <c r="L118" s="162">
        <v>2500000</v>
      </c>
      <c r="M118" s="325">
        <v>0</v>
      </c>
      <c r="N118" s="344"/>
    </row>
    <row r="119" spans="2:14" x14ac:dyDescent="0.25">
      <c r="B119" s="163" t="s">
        <v>444</v>
      </c>
      <c r="C119" s="163"/>
      <c r="D119" s="164">
        <v>45742</v>
      </c>
      <c r="E119" s="163" t="s">
        <v>768</v>
      </c>
      <c r="F119" s="165">
        <v>2025100201</v>
      </c>
      <c r="G119" s="163" t="s">
        <v>2670</v>
      </c>
      <c r="H119" s="163">
        <v>1112465702</v>
      </c>
      <c r="I119" s="163" t="s">
        <v>2680</v>
      </c>
      <c r="J119" s="163" t="s">
        <v>771</v>
      </c>
      <c r="K119" s="166">
        <v>2025000170</v>
      </c>
      <c r="L119" s="167">
        <v>5500000</v>
      </c>
      <c r="M119" s="326">
        <v>0</v>
      </c>
    </row>
    <row r="120" spans="2:14" x14ac:dyDescent="0.25">
      <c r="B120" s="158" t="s">
        <v>444</v>
      </c>
      <c r="C120" s="158"/>
      <c r="D120" s="159">
        <v>45742</v>
      </c>
      <c r="E120" s="158" t="s">
        <v>768</v>
      </c>
      <c r="F120" s="160">
        <v>2025100202</v>
      </c>
      <c r="G120" s="158" t="s">
        <v>2558</v>
      </c>
      <c r="H120" s="158">
        <v>1004135574</v>
      </c>
      <c r="I120" s="158" t="s">
        <v>2681</v>
      </c>
      <c r="J120" s="158" t="s">
        <v>771</v>
      </c>
      <c r="K120" s="161">
        <v>2025000375</v>
      </c>
      <c r="L120" s="162">
        <v>2500000</v>
      </c>
      <c r="M120" s="325">
        <v>0</v>
      </c>
    </row>
    <row r="121" spans="2:14" x14ac:dyDescent="0.25">
      <c r="B121" s="163" t="s">
        <v>444</v>
      </c>
      <c r="C121" s="163"/>
      <c r="D121" s="164">
        <v>45742</v>
      </c>
      <c r="E121" s="163" t="s">
        <v>768</v>
      </c>
      <c r="F121" s="165">
        <v>2025100203</v>
      </c>
      <c r="G121" s="163" t="s">
        <v>1011</v>
      </c>
      <c r="H121" s="163">
        <v>1085256774</v>
      </c>
      <c r="I121" s="163" t="s">
        <v>2682</v>
      </c>
      <c r="J121" s="163" t="s">
        <v>771</v>
      </c>
      <c r="K121" s="166">
        <v>2025000379</v>
      </c>
      <c r="L121" s="167">
        <v>1747200</v>
      </c>
      <c r="M121" s="326">
        <v>0</v>
      </c>
    </row>
    <row r="122" spans="2:14" x14ac:dyDescent="0.25">
      <c r="B122" s="158" t="s">
        <v>444</v>
      </c>
      <c r="C122" s="158"/>
      <c r="D122" s="159">
        <v>45742</v>
      </c>
      <c r="E122" s="158" t="s">
        <v>768</v>
      </c>
      <c r="F122" s="160">
        <v>2025100205</v>
      </c>
      <c r="G122" s="158" t="s">
        <v>2289</v>
      </c>
      <c r="H122" s="158">
        <v>27180896</v>
      </c>
      <c r="I122" s="158" t="s">
        <v>2683</v>
      </c>
      <c r="J122" s="158" t="s">
        <v>771</v>
      </c>
      <c r="K122" s="161">
        <v>2025000378</v>
      </c>
      <c r="L122" s="162">
        <v>2600000</v>
      </c>
      <c r="M122" s="325">
        <v>0</v>
      </c>
    </row>
    <row r="123" spans="2:14" x14ac:dyDescent="0.25">
      <c r="B123" s="163" t="s">
        <v>444</v>
      </c>
      <c r="C123" s="163"/>
      <c r="D123" s="164">
        <v>45744</v>
      </c>
      <c r="E123" s="163" t="s">
        <v>768</v>
      </c>
      <c r="F123" s="165">
        <v>2025100225</v>
      </c>
      <c r="G123" s="163" t="s">
        <v>1851</v>
      </c>
      <c r="H123" s="163">
        <v>87070246</v>
      </c>
      <c r="I123" s="163" t="s">
        <v>2684</v>
      </c>
      <c r="J123" s="163" t="s">
        <v>771</v>
      </c>
      <c r="K123" s="166">
        <v>2025000377</v>
      </c>
      <c r="L123" s="167">
        <v>2600000</v>
      </c>
      <c r="M123" s="326">
        <v>0</v>
      </c>
    </row>
    <row r="124" spans="2:14" x14ac:dyDescent="0.25">
      <c r="B124" s="158" t="s">
        <v>444</v>
      </c>
      <c r="C124" s="158"/>
      <c r="D124" s="159">
        <v>45744</v>
      </c>
      <c r="E124" s="158" t="s">
        <v>768</v>
      </c>
      <c r="F124" s="160">
        <v>2025100232</v>
      </c>
      <c r="G124" s="158" t="s">
        <v>2661</v>
      </c>
      <c r="H124" s="158">
        <v>1085343403</v>
      </c>
      <c r="I124" s="158" t="s">
        <v>2685</v>
      </c>
      <c r="J124" s="158" t="s">
        <v>771</v>
      </c>
      <c r="K124" s="161">
        <v>2025000545</v>
      </c>
      <c r="L124" s="162">
        <v>755000</v>
      </c>
      <c r="M124" s="325">
        <v>0</v>
      </c>
    </row>
    <row r="125" spans="2:14" x14ac:dyDescent="0.25">
      <c r="B125" s="163" t="s">
        <v>444</v>
      </c>
      <c r="C125" s="163"/>
      <c r="D125" s="164">
        <v>45744</v>
      </c>
      <c r="E125" s="163" t="s">
        <v>768</v>
      </c>
      <c r="F125" s="165">
        <v>2025100239</v>
      </c>
      <c r="G125" s="163" t="s">
        <v>2686</v>
      </c>
      <c r="H125" s="163">
        <v>1004236086</v>
      </c>
      <c r="I125" s="163" t="s">
        <v>2687</v>
      </c>
      <c r="J125" s="163" t="s">
        <v>771</v>
      </c>
      <c r="K125" s="166">
        <v>2025000538</v>
      </c>
      <c r="L125" s="167">
        <v>800000</v>
      </c>
      <c r="M125" s="326">
        <v>0</v>
      </c>
    </row>
    <row r="126" spans="2:14" x14ac:dyDescent="0.25">
      <c r="B126" s="158" t="s">
        <v>444</v>
      </c>
      <c r="C126" s="158"/>
      <c r="D126" s="159">
        <v>45744</v>
      </c>
      <c r="E126" s="158" t="s">
        <v>768</v>
      </c>
      <c r="F126" s="160">
        <v>2025100240</v>
      </c>
      <c r="G126" s="158" t="s">
        <v>2649</v>
      </c>
      <c r="H126" s="158">
        <v>27281512</v>
      </c>
      <c r="I126" s="158" t="s">
        <v>2688</v>
      </c>
      <c r="J126" s="158" t="s">
        <v>771</v>
      </c>
      <c r="K126" s="161">
        <v>2025000532</v>
      </c>
      <c r="L126" s="162">
        <v>1420000</v>
      </c>
      <c r="M126" s="325">
        <v>0</v>
      </c>
    </row>
    <row r="127" spans="2:14" x14ac:dyDescent="0.25">
      <c r="B127" s="163" t="s">
        <v>444</v>
      </c>
      <c r="C127" s="163"/>
      <c r="D127" s="164">
        <v>45747</v>
      </c>
      <c r="E127" s="163" t="s">
        <v>768</v>
      </c>
      <c r="F127" s="165">
        <v>2025100248</v>
      </c>
      <c r="G127" s="163" t="s">
        <v>2667</v>
      </c>
      <c r="H127" s="163">
        <v>1080901655</v>
      </c>
      <c r="I127" s="163" t="s">
        <v>2689</v>
      </c>
      <c r="J127" s="163" t="s">
        <v>771</v>
      </c>
      <c r="K127" s="166">
        <v>2025000260</v>
      </c>
      <c r="L127" s="167">
        <v>2500000</v>
      </c>
      <c r="M127" s="326">
        <v>0</v>
      </c>
    </row>
    <row r="128" spans="2:14" x14ac:dyDescent="0.25">
      <c r="B128" s="158" t="s">
        <v>444</v>
      </c>
      <c r="C128" s="158"/>
      <c r="D128" s="159">
        <v>45747</v>
      </c>
      <c r="E128" s="158" t="s">
        <v>768</v>
      </c>
      <c r="F128" s="160">
        <v>2025100250</v>
      </c>
      <c r="G128" s="158" t="s">
        <v>2665</v>
      </c>
      <c r="H128" s="158">
        <v>1114838096</v>
      </c>
      <c r="I128" s="158" t="s">
        <v>2690</v>
      </c>
      <c r="J128" s="158" t="s">
        <v>771</v>
      </c>
      <c r="K128" s="161">
        <v>2025000591</v>
      </c>
      <c r="L128" s="162">
        <v>2500000</v>
      </c>
      <c r="M128" s="325">
        <v>0</v>
      </c>
    </row>
    <row r="129" spans="2:14" x14ac:dyDescent="0.25">
      <c r="B129" s="163" t="s">
        <v>444</v>
      </c>
      <c r="C129" s="163"/>
      <c r="D129" s="164">
        <v>45719</v>
      </c>
      <c r="E129" s="163" t="s">
        <v>768</v>
      </c>
      <c r="F129" s="165">
        <v>2025590053</v>
      </c>
      <c r="G129" s="163" t="s">
        <v>2674</v>
      </c>
      <c r="H129" s="163">
        <v>1085336387</v>
      </c>
      <c r="I129" s="163" t="s">
        <v>2691</v>
      </c>
      <c r="J129" s="163" t="s">
        <v>771</v>
      </c>
      <c r="K129" s="166">
        <v>2025000407</v>
      </c>
      <c r="L129" s="167">
        <v>1500000</v>
      </c>
      <c r="M129" s="326">
        <v>0</v>
      </c>
    </row>
    <row r="130" spans="2:14" x14ac:dyDescent="0.25">
      <c r="B130" s="512"/>
      <c r="C130" s="512"/>
      <c r="D130" s="512"/>
      <c r="E130" s="512"/>
      <c r="F130" s="512"/>
      <c r="G130" s="512"/>
      <c r="H130" s="512"/>
      <c r="I130" s="512"/>
      <c r="J130" s="512"/>
      <c r="K130" s="512"/>
      <c r="L130" s="699">
        <f>SUM(L90:L129)</f>
        <v>78276955</v>
      </c>
      <c r="M130" s="700"/>
    </row>
    <row r="131" spans="2:14" x14ac:dyDescent="0.25">
      <c r="B131" s="512"/>
      <c r="C131" s="512"/>
      <c r="D131" s="512"/>
      <c r="E131" s="512"/>
      <c r="F131" s="512"/>
      <c r="G131" s="512"/>
      <c r="H131" s="512"/>
      <c r="I131" s="512"/>
      <c r="J131" s="512"/>
      <c r="K131" s="512"/>
      <c r="L131" s="698"/>
      <c r="M131" s="698"/>
    </row>
    <row r="132" spans="2:14" ht="20.25" x14ac:dyDescent="0.25">
      <c r="B132" s="701" t="s">
        <v>2700</v>
      </c>
      <c r="C132" s="701"/>
      <c r="D132" s="701"/>
      <c r="E132" s="701"/>
      <c r="F132" s="701"/>
      <c r="G132" s="701"/>
      <c r="H132" s="701"/>
      <c r="I132" s="701"/>
      <c r="J132" s="701"/>
      <c r="K132" s="30"/>
      <c r="L132" s="104"/>
      <c r="M132" s="30">
        <v>0</v>
      </c>
    </row>
    <row r="133" spans="2:14" x14ac:dyDescent="0.25">
      <c r="B133" s="36" t="s">
        <v>758</v>
      </c>
      <c r="C133" s="36" t="s">
        <v>759</v>
      </c>
      <c r="D133" s="36" t="s">
        <v>760</v>
      </c>
      <c r="E133" s="36" t="s">
        <v>761</v>
      </c>
      <c r="F133" s="36" t="s">
        <v>762</v>
      </c>
      <c r="G133" s="36" t="s">
        <v>763</v>
      </c>
      <c r="H133" s="36" t="s">
        <v>764</v>
      </c>
      <c r="I133" s="36" t="s">
        <v>46</v>
      </c>
      <c r="J133" s="36" t="s">
        <v>765</v>
      </c>
      <c r="K133" s="36" t="s">
        <v>762</v>
      </c>
      <c r="L133" s="36" t="s">
        <v>766</v>
      </c>
      <c r="M133" s="36" t="s">
        <v>767</v>
      </c>
    </row>
    <row r="134" spans="2:14" x14ac:dyDescent="0.25">
      <c r="B134" s="158" t="s">
        <v>733</v>
      </c>
      <c r="C134" s="158"/>
      <c r="D134" s="159">
        <v>45687</v>
      </c>
      <c r="E134" s="158" t="s">
        <v>768</v>
      </c>
      <c r="F134" s="160">
        <v>2025100026</v>
      </c>
      <c r="G134" s="158" t="s">
        <v>1899</v>
      </c>
      <c r="H134" s="158">
        <v>25280587</v>
      </c>
      <c r="I134" s="158" t="s">
        <v>2692</v>
      </c>
      <c r="J134" s="158" t="s">
        <v>771</v>
      </c>
      <c r="K134" s="161">
        <v>2025000038</v>
      </c>
      <c r="L134" s="162">
        <v>1840000</v>
      </c>
      <c r="M134" s="325">
        <v>0</v>
      </c>
    </row>
    <row r="135" spans="2:14" x14ac:dyDescent="0.25">
      <c r="B135" s="163" t="s">
        <v>733</v>
      </c>
      <c r="C135" s="163"/>
      <c r="D135" s="164">
        <v>45698</v>
      </c>
      <c r="E135" s="163" t="s">
        <v>768</v>
      </c>
      <c r="F135" s="165">
        <v>2025100091</v>
      </c>
      <c r="G135" s="163" t="s">
        <v>1607</v>
      </c>
      <c r="H135" s="163">
        <v>1085302652</v>
      </c>
      <c r="I135" s="163" t="s">
        <v>2693</v>
      </c>
      <c r="J135" s="163" t="s">
        <v>771</v>
      </c>
      <c r="K135" s="166">
        <v>2025000201</v>
      </c>
      <c r="L135" s="167">
        <v>4005000</v>
      </c>
      <c r="M135" s="326">
        <v>0</v>
      </c>
    </row>
    <row r="136" spans="2:14" x14ac:dyDescent="0.25">
      <c r="B136" s="158" t="s">
        <v>733</v>
      </c>
      <c r="C136" s="158"/>
      <c r="D136" s="159">
        <v>45701</v>
      </c>
      <c r="E136" s="158" t="s">
        <v>768</v>
      </c>
      <c r="F136" s="160">
        <v>2025100098</v>
      </c>
      <c r="G136" s="158" t="s">
        <v>2665</v>
      </c>
      <c r="H136" s="158">
        <v>1114838096</v>
      </c>
      <c r="I136" s="158" t="s">
        <v>2694</v>
      </c>
      <c r="J136" s="158" t="s">
        <v>771</v>
      </c>
      <c r="K136" s="161">
        <v>2025000238</v>
      </c>
      <c r="L136" s="162">
        <v>2500000</v>
      </c>
      <c r="M136" s="325">
        <v>0</v>
      </c>
    </row>
    <row r="137" spans="2:14" x14ac:dyDescent="0.25">
      <c r="B137" s="163" t="s">
        <v>733</v>
      </c>
      <c r="C137" s="163"/>
      <c r="D137" s="164">
        <v>45701</v>
      </c>
      <c r="E137" s="163" t="s">
        <v>768</v>
      </c>
      <c r="F137" s="165">
        <v>2025100099</v>
      </c>
      <c r="G137" s="163" t="s">
        <v>2674</v>
      </c>
      <c r="H137" s="163">
        <v>1085336387</v>
      </c>
      <c r="I137" s="163" t="s">
        <v>2695</v>
      </c>
      <c r="J137" s="163" t="s">
        <v>771</v>
      </c>
      <c r="K137" s="166">
        <v>2025000237</v>
      </c>
      <c r="L137" s="167">
        <v>1500000</v>
      </c>
      <c r="M137" s="326">
        <v>0</v>
      </c>
    </row>
    <row r="138" spans="2:14" x14ac:dyDescent="0.25">
      <c r="B138" s="158" t="s">
        <v>733</v>
      </c>
      <c r="C138" s="158"/>
      <c r="D138" s="159">
        <v>45714</v>
      </c>
      <c r="E138" s="158" t="s">
        <v>768</v>
      </c>
      <c r="F138" s="160">
        <v>2025100118</v>
      </c>
      <c r="G138" s="158" t="s">
        <v>1899</v>
      </c>
      <c r="H138" s="158">
        <v>25280587</v>
      </c>
      <c r="I138" s="158" t="s">
        <v>2696</v>
      </c>
      <c r="J138" s="158" t="s">
        <v>771</v>
      </c>
      <c r="K138" s="161">
        <v>2025000038</v>
      </c>
      <c r="L138" s="162">
        <v>2300000</v>
      </c>
      <c r="M138" s="325">
        <v>0</v>
      </c>
    </row>
    <row r="139" spans="2:14" x14ac:dyDescent="0.25">
      <c r="B139" s="163" t="s">
        <v>733</v>
      </c>
      <c r="C139" s="163"/>
      <c r="D139" s="164">
        <v>45715</v>
      </c>
      <c r="E139" s="163" t="s">
        <v>768</v>
      </c>
      <c r="F139" s="165">
        <v>2025100126</v>
      </c>
      <c r="G139" s="163" t="s">
        <v>1607</v>
      </c>
      <c r="H139" s="163">
        <v>1085302652</v>
      </c>
      <c r="I139" s="163" t="s">
        <v>2697</v>
      </c>
      <c r="J139" s="163" t="s">
        <v>771</v>
      </c>
      <c r="K139" s="166">
        <v>2025000317</v>
      </c>
      <c r="L139" s="167">
        <v>4005000</v>
      </c>
      <c r="M139" s="326">
        <v>0</v>
      </c>
    </row>
    <row r="140" spans="2:14" x14ac:dyDescent="0.25">
      <c r="B140" s="158" t="s">
        <v>733</v>
      </c>
      <c r="C140" s="158"/>
      <c r="D140" s="159">
        <v>45742</v>
      </c>
      <c r="E140" s="158" t="s">
        <v>768</v>
      </c>
      <c r="F140" s="160">
        <v>2025100204</v>
      </c>
      <c r="G140" s="158" t="s">
        <v>2698</v>
      </c>
      <c r="H140" s="158">
        <v>98399380</v>
      </c>
      <c r="I140" s="158" t="s">
        <v>2699</v>
      </c>
      <c r="J140" s="158" t="s">
        <v>771</v>
      </c>
      <c r="K140" s="161">
        <v>2025000381</v>
      </c>
      <c r="L140" s="162">
        <v>2500000</v>
      </c>
      <c r="M140" s="325">
        <v>0</v>
      </c>
      <c r="N140" s="344"/>
    </row>
    <row r="141" spans="2:14" x14ac:dyDescent="0.25">
      <c r="B141" s="512"/>
      <c r="C141" s="512"/>
      <c r="D141" s="512"/>
      <c r="E141" s="512"/>
      <c r="F141" s="512"/>
      <c r="G141" s="512"/>
      <c r="H141" s="512"/>
      <c r="I141" s="512"/>
      <c r="J141" s="512"/>
      <c r="K141" s="512"/>
      <c r="L141" s="514"/>
      <c r="M141" s="514"/>
    </row>
    <row r="142" spans="2:14" ht="20.25" x14ac:dyDescent="0.25">
      <c r="B142" s="701" t="s">
        <v>2702</v>
      </c>
      <c r="C142" s="701"/>
      <c r="D142" s="701"/>
      <c r="E142" s="701"/>
      <c r="F142" s="701"/>
      <c r="G142" s="701"/>
      <c r="H142" s="701"/>
      <c r="I142" s="701"/>
      <c r="J142" s="701"/>
      <c r="K142" s="30" t="s">
        <v>779</v>
      </c>
      <c r="L142" s="205">
        <f>SUM(L134:M141)</f>
        <v>18650000</v>
      </c>
      <c r="M142" s="30">
        <v>0</v>
      </c>
    </row>
    <row r="143" spans="2:14" x14ac:dyDescent="0.25">
      <c r="B143" s="36" t="s">
        <v>758</v>
      </c>
      <c r="C143" s="36" t="s">
        <v>759</v>
      </c>
      <c r="D143" s="36" t="s">
        <v>760</v>
      </c>
      <c r="E143" s="36" t="s">
        <v>761</v>
      </c>
      <c r="F143" s="36" t="s">
        <v>762</v>
      </c>
      <c r="G143" s="36" t="s">
        <v>763</v>
      </c>
      <c r="H143" s="36" t="s">
        <v>764</v>
      </c>
      <c r="I143" s="36" t="s">
        <v>46</v>
      </c>
      <c r="J143" s="36" t="s">
        <v>765</v>
      </c>
      <c r="K143" s="36" t="s">
        <v>762</v>
      </c>
      <c r="L143" s="36" t="s">
        <v>766</v>
      </c>
      <c r="M143" s="36" t="s">
        <v>767</v>
      </c>
    </row>
    <row r="144" spans="2:14" x14ac:dyDescent="0.25">
      <c r="B144" s="158" t="s">
        <v>734</v>
      </c>
      <c r="C144" s="158"/>
      <c r="D144" s="159">
        <v>45701</v>
      </c>
      <c r="E144" s="158" t="s">
        <v>768</v>
      </c>
      <c r="F144" s="160">
        <v>2025590031</v>
      </c>
      <c r="G144" s="158" t="s">
        <v>2674</v>
      </c>
      <c r="H144" s="158">
        <v>1085336387</v>
      </c>
      <c r="I144" s="158" t="s">
        <v>2701</v>
      </c>
      <c r="J144" s="158" t="s">
        <v>771</v>
      </c>
      <c r="K144" s="161">
        <v>2025000236</v>
      </c>
      <c r="L144" s="162">
        <v>1500000</v>
      </c>
      <c r="M144" s="325">
        <v>0</v>
      </c>
    </row>
    <row r="145" spans="2:14" x14ac:dyDescent="0.25">
      <c r="B145" s="516"/>
      <c r="C145" s="516"/>
      <c r="D145" s="516"/>
      <c r="E145" s="516"/>
      <c r="F145" s="516"/>
      <c r="G145" s="516"/>
      <c r="H145" s="516"/>
      <c r="I145" s="516"/>
      <c r="J145" s="516"/>
      <c r="K145" s="30"/>
      <c r="L145" s="205">
        <f>SUM(L144)</f>
        <v>1500000</v>
      </c>
      <c r="M145" s="30">
        <v>0</v>
      </c>
    </row>
    <row r="146" spans="2:14" x14ac:dyDescent="0.25">
      <c r="B146" s="672" t="s">
        <v>2725</v>
      </c>
      <c r="C146" s="672"/>
      <c r="D146" s="672"/>
      <c r="E146" s="672"/>
      <c r="F146" s="672"/>
      <c r="G146" s="672"/>
      <c r="H146" s="672"/>
      <c r="I146" s="672"/>
      <c r="J146" s="672"/>
      <c r="K146" s="672"/>
      <c r="L146" s="672"/>
      <c r="M146" s="702">
        <f>SUM(M171:M176)</f>
        <v>0</v>
      </c>
    </row>
    <row r="147" spans="2:14" x14ac:dyDescent="0.25">
      <c r="B147" s="672"/>
      <c r="C147" s="672"/>
      <c r="D147" s="672"/>
      <c r="E147" s="672"/>
      <c r="F147" s="672"/>
      <c r="G147" s="672"/>
      <c r="H147" s="672"/>
      <c r="I147" s="672"/>
      <c r="J147" s="672"/>
      <c r="K147" s="672"/>
      <c r="L147" s="672"/>
      <c r="M147" s="702"/>
    </row>
    <row r="148" spans="2:14" x14ac:dyDescent="0.25">
      <c r="B148" s="36" t="s">
        <v>758</v>
      </c>
      <c r="C148" s="36" t="s">
        <v>759</v>
      </c>
      <c r="D148" s="36" t="s">
        <v>760</v>
      </c>
      <c r="E148" s="36" t="s">
        <v>761</v>
      </c>
      <c r="F148" s="36" t="s">
        <v>762</v>
      </c>
      <c r="G148" s="36" t="s">
        <v>763</v>
      </c>
      <c r="H148" s="36" t="s">
        <v>764</v>
      </c>
      <c r="I148" s="36" t="s">
        <v>46</v>
      </c>
      <c r="J148" s="36" t="s">
        <v>765</v>
      </c>
      <c r="K148" s="36" t="s">
        <v>762</v>
      </c>
      <c r="L148" s="36" t="s">
        <v>766</v>
      </c>
      <c r="M148" s="36" t="s">
        <v>767</v>
      </c>
      <c r="N148" s="344"/>
    </row>
    <row r="149" spans="2:14" x14ac:dyDescent="0.25">
      <c r="B149" s="158" t="s">
        <v>652</v>
      </c>
      <c r="C149" s="158"/>
      <c r="D149" s="159">
        <v>45659</v>
      </c>
      <c r="E149" s="158" t="s">
        <v>1200</v>
      </c>
      <c r="F149" s="160">
        <v>2025000002</v>
      </c>
      <c r="G149" s="158" t="s">
        <v>2707</v>
      </c>
      <c r="H149" s="158">
        <v>800220247</v>
      </c>
      <c r="I149" s="158" t="s">
        <v>2708</v>
      </c>
      <c r="J149" s="158" t="s">
        <v>771</v>
      </c>
      <c r="K149" s="161">
        <v>2025000018</v>
      </c>
      <c r="L149" s="162">
        <v>21428.57</v>
      </c>
      <c r="M149" s="325">
        <v>0</v>
      </c>
    </row>
    <row r="150" spans="2:14" x14ac:dyDescent="0.25">
      <c r="B150" s="163" t="s">
        <v>652</v>
      </c>
      <c r="C150" s="163"/>
      <c r="D150" s="164">
        <v>45671</v>
      </c>
      <c r="E150" s="163" t="s">
        <v>1200</v>
      </c>
      <c r="F150" s="165">
        <v>2025000015</v>
      </c>
      <c r="G150" s="163" t="s">
        <v>2499</v>
      </c>
      <c r="H150" s="163">
        <v>1085345713</v>
      </c>
      <c r="I150" s="163" t="s">
        <v>2709</v>
      </c>
      <c r="J150" s="163" t="s">
        <v>771</v>
      </c>
      <c r="K150" s="166">
        <v>2025000096</v>
      </c>
      <c r="L150" s="167">
        <v>610000</v>
      </c>
      <c r="M150" s="326">
        <v>0</v>
      </c>
    </row>
    <row r="151" spans="2:14" x14ac:dyDescent="0.25">
      <c r="B151" s="158" t="s">
        <v>652</v>
      </c>
      <c r="C151" s="158"/>
      <c r="D151" s="159">
        <v>45678</v>
      </c>
      <c r="E151" s="158" t="s">
        <v>1200</v>
      </c>
      <c r="F151" s="160">
        <v>2025000025</v>
      </c>
      <c r="G151" s="158" t="s">
        <v>1590</v>
      </c>
      <c r="H151" s="158">
        <v>900512646</v>
      </c>
      <c r="I151" s="158" t="s">
        <v>2710</v>
      </c>
      <c r="J151" s="158" t="s">
        <v>771</v>
      </c>
      <c r="K151" s="161">
        <v>2025000095</v>
      </c>
      <c r="L151" s="162">
        <v>1200000</v>
      </c>
      <c r="M151" s="325">
        <v>0</v>
      </c>
    </row>
    <row r="152" spans="2:14" x14ac:dyDescent="0.25">
      <c r="B152" s="163" t="s">
        <v>652</v>
      </c>
      <c r="C152" s="163"/>
      <c r="D152" s="164">
        <v>45681</v>
      </c>
      <c r="E152" s="163" t="s">
        <v>1200</v>
      </c>
      <c r="F152" s="165">
        <v>2025000035</v>
      </c>
      <c r="G152" s="163" t="s">
        <v>2251</v>
      </c>
      <c r="H152" s="163">
        <v>12966703</v>
      </c>
      <c r="I152" s="163" t="s">
        <v>2711</v>
      </c>
      <c r="J152" s="163" t="s">
        <v>771</v>
      </c>
      <c r="K152" s="166">
        <v>2025000087</v>
      </c>
      <c r="L152" s="167">
        <v>81873.960000000006</v>
      </c>
      <c r="M152" s="326">
        <v>0</v>
      </c>
    </row>
    <row r="153" spans="2:14" x14ac:dyDescent="0.25">
      <c r="B153" s="158" t="s">
        <v>652</v>
      </c>
      <c r="C153" s="158"/>
      <c r="D153" s="159">
        <v>45698</v>
      </c>
      <c r="E153" s="158" t="s">
        <v>1200</v>
      </c>
      <c r="F153" s="160">
        <v>2025000052</v>
      </c>
      <c r="G153" s="158" t="s">
        <v>1590</v>
      </c>
      <c r="H153" s="158">
        <v>900512646</v>
      </c>
      <c r="I153" s="158" t="s">
        <v>2712</v>
      </c>
      <c r="J153" s="158" t="s">
        <v>771</v>
      </c>
      <c r="K153" s="161">
        <v>2025000210</v>
      </c>
      <c r="L153" s="162">
        <v>1020000</v>
      </c>
      <c r="M153" s="325">
        <v>0</v>
      </c>
    </row>
    <row r="154" spans="2:14" x14ac:dyDescent="0.25">
      <c r="B154" s="163" t="s">
        <v>652</v>
      </c>
      <c r="C154" s="163"/>
      <c r="D154" s="164">
        <v>45707</v>
      </c>
      <c r="E154" s="163" t="s">
        <v>1200</v>
      </c>
      <c r="F154" s="165">
        <v>2025000061</v>
      </c>
      <c r="G154" s="163" t="s">
        <v>2713</v>
      </c>
      <c r="H154" s="163">
        <v>12745177</v>
      </c>
      <c r="I154" s="163" t="s">
        <v>2714</v>
      </c>
      <c r="J154" s="163" t="s">
        <v>771</v>
      </c>
      <c r="K154" s="166">
        <v>2025000262</v>
      </c>
      <c r="L154" s="167">
        <v>12000</v>
      </c>
      <c r="M154" s="326">
        <v>0</v>
      </c>
    </row>
    <row r="155" spans="2:14" x14ac:dyDescent="0.25">
      <c r="B155" s="158" t="s">
        <v>652</v>
      </c>
      <c r="C155" s="158"/>
      <c r="D155" s="159">
        <v>45716</v>
      </c>
      <c r="E155" s="158" t="s">
        <v>1200</v>
      </c>
      <c r="F155" s="160">
        <v>2025000065</v>
      </c>
      <c r="G155" s="158" t="s">
        <v>2715</v>
      </c>
      <c r="H155" s="158">
        <v>98390981</v>
      </c>
      <c r="I155" s="158" t="s">
        <v>2716</v>
      </c>
      <c r="J155" s="158" t="s">
        <v>771</v>
      </c>
      <c r="K155" s="161">
        <v>2025000388</v>
      </c>
      <c r="L155" s="162">
        <v>4503</v>
      </c>
      <c r="M155" s="325">
        <v>0</v>
      </c>
    </row>
    <row r="156" spans="2:14" x14ac:dyDescent="0.25">
      <c r="B156" s="163" t="s">
        <v>652</v>
      </c>
      <c r="C156" s="163"/>
      <c r="D156" s="164">
        <v>45716</v>
      </c>
      <c r="E156" s="163" t="s">
        <v>1200</v>
      </c>
      <c r="F156" s="165">
        <v>2025000085</v>
      </c>
      <c r="G156" s="163" t="s">
        <v>2046</v>
      </c>
      <c r="H156" s="163">
        <v>37088164</v>
      </c>
      <c r="I156" s="163" t="s">
        <v>2717</v>
      </c>
      <c r="J156" s="163" t="s">
        <v>771</v>
      </c>
      <c r="K156" s="166">
        <v>2025000008</v>
      </c>
      <c r="L156" s="167">
        <v>6478.99</v>
      </c>
      <c r="M156" s="326">
        <v>0</v>
      </c>
    </row>
    <row r="157" spans="2:14" x14ac:dyDescent="0.25">
      <c r="B157" s="158" t="s">
        <v>652</v>
      </c>
      <c r="C157" s="158"/>
      <c r="D157" s="159">
        <v>45713</v>
      </c>
      <c r="E157" s="158" t="s">
        <v>1200</v>
      </c>
      <c r="F157" s="160">
        <v>2025000096</v>
      </c>
      <c r="G157" s="158" t="s">
        <v>2718</v>
      </c>
      <c r="H157" s="158">
        <v>1085267528</v>
      </c>
      <c r="I157" s="158" t="s">
        <v>2719</v>
      </c>
      <c r="J157" s="158" t="s">
        <v>771</v>
      </c>
      <c r="K157" s="161">
        <v>2025000387</v>
      </c>
      <c r="L157" s="162">
        <v>1000000</v>
      </c>
      <c r="M157" s="325">
        <v>0</v>
      </c>
    </row>
    <row r="158" spans="2:14" x14ac:dyDescent="0.25">
      <c r="B158" s="163" t="s">
        <v>652</v>
      </c>
      <c r="C158" s="163"/>
      <c r="D158" s="164">
        <v>45733</v>
      </c>
      <c r="E158" s="163" t="s">
        <v>1200</v>
      </c>
      <c r="F158" s="165">
        <v>2025000103</v>
      </c>
      <c r="G158" s="163" t="s">
        <v>2715</v>
      </c>
      <c r="H158" s="163">
        <v>98390981</v>
      </c>
      <c r="I158" s="163" t="s">
        <v>2720</v>
      </c>
      <c r="J158" s="163" t="s">
        <v>771</v>
      </c>
      <c r="K158" s="166">
        <v>2025000423</v>
      </c>
      <c r="L158" s="167">
        <v>2988250</v>
      </c>
      <c r="M158" s="326">
        <v>0</v>
      </c>
    </row>
    <row r="159" spans="2:14" x14ac:dyDescent="0.25">
      <c r="B159" s="158" t="s">
        <v>652</v>
      </c>
      <c r="C159" s="158"/>
      <c r="D159" s="159">
        <v>45742</v>
      </c>
      <c r="E159" s="158" t="s">
        <v>1200</v>
      </c>
      <c r="F159" s="160">
        <v>2025000126</v>
      </c>
      <c r="G159" s="158" t="s">
        <v>2721</v>
      </c>
      <c r="H159" s="158">
        <v>30746117</v>
      </c>
      <c r="I159" s="158" t="s">
        <v>2722</v>
      </c>
      <c r="J159" s="158" t="s">
        <v>771</v>
      </c>
      <c r="K159" s="161">
        <v>2025000404</v>
      </c>
      <c r="L159" s="162">
        <v>12000</v>
      </c>
      <c r="M159" s="325">
        <v>0</v>
      </c>
    </row>
    <row r="160" spans="2:14" x14ac:dyDescent="0.25">
      <c r="B160" s="163" t="s">
        <v>652</v>
      </c>
      <c r="C160" s="163"/>
      <c r="D160" s="164">
        <v>45742</v>
      </c>
      <c r="E160" s="163" t="s">
        <v>1200</v>
      </c>
      <c r="F160" s="165">
        <v>2025000129</v>
      </c>
      <c r="G160" s="163" t="s">
        <v>2046</v>
      </c>
      <c r="H160" s="163">
        <v>37088164</v>
      </c>
      <c r="I160" s="163" t="s">
        <v>2723</v>
      </c>
      <c r="J160" s="163" t="s">
        <v>771</v>
      </c>
      <c r="K160" s="166">
        <v>2025000008</v>
      </c>
      <c r="L160" s="167">
        <v>7184.87</v>
      </c>
      <c r="M160" s="326">
        <v>0</v>
      </c>
    </row>
    <row r="161" spans="1:14" x14ac:dyDescent="0.25">
      <c r="B161" s="158" t="s">
        <v>652</v>
      </c>
      <c r="C161" s="158"/>
      <c r="D161" s="159">
        <v>45742</v>
      </c>
      <c r="E161" s="158" t="s">
        <v>1200</v>
      </c>
      <c r="F161" s="160">
        <v>2025000130</v>
      </c>
      <c r="G161" s="158" t="s">
        <v>2046</v>
      </c>
      <c r="H161" s="158">
        <v>37088164</v>
      </c>
      <c r="I161" s="158" t="s">
        <v>2724</v>
      </c>
      <c r="J161" s="158" t="s">
        <v>771</v>
      </c>
      <c r="K161" s="161">
        <v>2025000008</v>
      </c>
      <c r="L161" s="162">
        <v>4034</v>
      </c>
      <c r="M161" s="325">
        <v>0</v>
      </c>
    </row>
    <row r="162" spans="1:14" x14ac:dyDescent="0.25">
      <c r="B162" s="25"/>
      <c r="C162" s="25"/>
      <c r="D162" s="26"/>
      <c r="E162" s="25"/>
      <c r="F162" s="37"/>
      <c r="G162" s="25"/>
      <c r="H162" s="25"/>
      <c r="I162" s="25"/>
      <c r="J162" s="25"/>
      <c r="K162" s="28"/>
      <c r="L162" s="102"/>
      <c r="M162" s="29"/>
    </row>
    <row r="163" spans="1:14" ht="36" customHeight="1" x14ac:dyDescent="0.25">
      <c r="A163" s="414"/>
      <c r="B163" s="710" t="s">
        <v>2729</v>
      </c>
      <c r="C163" s="710"/>
      <c r="D163" s="367"/>
      <c r="E163" s="367"/>
      <c r="F163" s="367"/>
      <c r="G163" s="367"/>
      <c r="H163" s="367"/>
      <c r="I163" s="367"/>
      <c r="J163" s="367"/>
      <c r="K163" s="367"/>
      <c r="L163" s="413">
        <f>SUM(L149:L161)</f>
        <v>6967753.3899999997</v>
      </c>
      <c r="M163" s="29"/>
    </row>
    <row r="164" spans="1:14" x14ac:dyDescent="0.25">
      <c r="B164" s="36" t="s">
        <v>758</v>
      </c>
      <c r="C164" s="36" t="s">
        <v>759</v>
      </c>
      <c r="D164" s="36" t="s">
        <v>760</v>
      </c>
      <c r="E164" s="36" t="s">
        <v>761</v>
      </c>
      <c r="F164" s="36" t="s">
        <v>762</v>
      </c>
      <c r="G164" s="36" t="s">
        <v>763</v>
      </c>
      <c r="H164" s="36" t="s">
        <v>764</v>
      </c>
      <c r="I164" s="36" t="s">
        <v>46</v>
      </c>
      <c r="J164" s="36" t="s">
        <v>765</v>
      </c>
      <c r="K164" s="36" t="s">
        <v>762</v>
      </c>
      <c r="L164" s="36" t="s">
        <v>766</v>
      </c>
      <c r="M164" s="36" t="s">
        <v>767</v>
      </c>
    </row>
    <row r="165" spans="1:14" x14ac:dyDescent="0.25">
      <c r="B165" s="158" t="s">
        <v>653</v>
      </c>
      <c r="C165" s="158"/>
      <c r="D165" s="159">
        <v>45698</v>
      </c>
      <c r="E165" s="158" t="s">
        <v>1206</v>
      </c>
      <c r="F165" s="160">
        <v>2025000028</v>
      </c>
      <c r="G165" s="158" t="s">
        <v>2499</v>
      </c>
      <c r="H165" s="158">
        <v>1085345713</v>
      </c>
      <c r="I165" s="158" t="s">
        <v>2726</v>
      </c>
      <c r="J165" s="158" t="s">
        <v>771</v>
      </c>
      <c r="K165" s="161">
        <v>2025000211</v>
      </c>
      <c r="L165" s="162">
        <v>45600</v>
      </c>
      <c r="M165" s="325">
        <v>0</v>
      </c>
    </row>
    <row r="166" spans="1:14" x14ac:dyDescent="0.25">
      <c r="B166" s="163" t="s">
        <v>653</v>
      </c>
      <c r="C166" s="163"/>
      <c r="D166" s="164">
        <v>45743</v>
      </c>
      <c r="E166" s="163" t="s">
        <v>1206</v>
      </c>
      <c r="F166" s="165">
        <v>2025000061</v>
      </c>
      <c r="G166" s="163" t="s">
        <v>2727</v>
      </c>
      <c r="H166" s="163">
        <v>901904903</v>
      </c>
      <c r="I166" s="163" t="s">
        <v>2728</v>
      </c>
      <c r="J166" s="163" t="s">
        <v>771</v>
      </c>
      <c r="K166" s="166">
        <v>2025000469</v>
      </c>
      <c r="L166" s="167">
        <v>50421</v>
      </c>
      <c r="M166" s="326">
        <v>0</v>
      </c>
    </row>
    <row r="167" spans="1:14" x14ac:dyDescent="0.25">
      <c r="B167" s="512"/>
      <c r="C167" s="512"/>
      <c r="D167" s="512"/>
      <c r="E167" s="512"/>
      <c r="F167" s="512"/>
      <c r="G167" s="512"/>
      <c r="H167" s="512"/>
      <c r="I167" s="512"/>
      <c r="J167" s="512"/>
      <c r="K167" s="512"/>
      <c r="L167" s="704">
        <f>SUM(L165:L166)</f>
        <v>96021</v>
      </c>
      <c r="M167" s="705"/>
    </row>
    <row r="168" spans="1:14" x14ac:dyDescent="0.25">
      <c r="B168" s="512"/>
      <c r="C168" s="512"/>
      <c r="D168" s="512"/>
      <c r="E168" s="512"/>
      <c r="F168" s="512"/>
      <c r="G168" s="512"/>
      <c r="H168" s="512"/>
      <c r="I168" s="512"/>
      <c r="J168" s="512"/>
      <c r="K168" s="512"/>
      <c r="L168" s="706"/>
      <c r="M168" s="706"/>
    </row>
    <row r="169" spans="1:14" ht="20.25" x14ac:dyDescent="0.3">
      <c r="B169" s="676" t="s">
        <v>2705</v>
      </c>
      <c r="C169" s="676"/>
      <c r="D169" s="676"/>
      <c r="E169" s="676"/>
      <c r="F169" s="676"/>
      <c r="G169" s="676"/>
      <c r="H169" s="676"/>
      <c r="I169" s="676"/>
      <c r="J169" s="676"/>
      <c r="K169" s="676"/>
      <c r="L169" s="676"/>
      <c r="M169" s="676"/>
    </row>
    <row r="170" spans="1:14" x14ac:dyDescent="0.25">
      <c r="B170" s="174" t="s">
        <v>758</v>
      </c>
      <c r="C170" s="174" t="s">
        <v>759</v>
      </c>
      <c r="D170" s="349" t="s">
        <v>760</v>
      </c>
      <c r="E170" s="349" t="s">
        <v>761</v>
      </c>
      <c r="F170" s="360"/>
      <c r="G170" s="366" t="s">
        <v>762</v>
      </c>
      <c r="H170" s="349" t="s">
        <v>763</v>
      </c>
      <c r="I170" s="349" t="s">
        <v>764</v>
      </c>
      <c r="J170" s="349" t="s">
        <v>46</v>
      </c>
      <c r="K170" s="349" t="s">
        <v>765</v>
      </c>
      <c r="L170" s="349" t="s">
        <v>762</v>
      </c>
      <c r="M170" s="174" t="s">
        <v>766</v>
      </c>
    </row>
    <row r="171" spans="1:14" x14ac:dyDescent="0.25">
      <c r="B171" s="158" t="s">
        <v>79</v>
      </c>
      <c r="C171" s="158"/>
      <c r="D171" s="159">
        <v>45747</v>
      </c>
      <c r="E171" s="158" t="s">
        <v>771</v>
      </c>
      <c r="F171" s="160">
        <v>2025000595</v>
      </c>
      <c r="G171" s="158" t="s">
        <v>2161</v>
      </c>
      <c r="H171" s="158">
        <v>36753303</v>
      </c>
      <c r="I171" s="158" t="s">
        <v>2703</v>
      </c>
      <c r="J171" s="158" t="s">
        <v>2704</v>
      </c>
      <c r="K171" s="161">
        <v>2025000348</v>
      </c>
      <c r="L171" s="162">
        <v>1034922</v>
      </c>
      <c r="M171" s="325">
        <v>0</v>
      </c>
      <c r="N171" s="344">
        <v>44928819.299999997</v>
      </c>
    </row>
    <row r="172" spans="1:14" x14ac:dyDescent="0.25">
      <c r="B172" s="512"/>
      <c r="C172" s="512"/>
      <c r="D172" s="512"/>
      <c r="E172" s="512"/>
      <c r="F172" s="512"/>
      <c r="G172" s="512"/>
      <c r="H172" s="512"/>
      <c r="I172" s="512"/>
      <c r="J172" s="512"/>
      <c r="K172" s="512"/>
      <c r="L172" s="704">
        <f>SUM(L171)</f>
        <v>1034922</v>
      </c>
      <c r="M172" s="705"/>
    </row>
    <row r="173" spans="1:14" x14ac:dyDescent="0.25">
      <c r="B173" s="512"/>
      <c r="C173" s="512"/>
      <c r="D173" s="512"/>
      <c r="E173" s="512"/>
      <c r="F173" s="512"/>
      <c r="G173" s="512"/>
      <c r="H173" s="512"/>
      <c r="I173" s="512"/>
      <c r="J173" s="512"/>
      <c r="K173" s="512"/>
      <c r="L173" s="706"/>
      <c r="M173" s="706"/>
    </row>
    <row r="174" spans="1:14" ht="20.25" x14ac:dyDescent="0.25">
      <c r="B174" s="711" t="s">
        <v>1891</v>
      </c>
      <c r="C174" s="711"/>
      <c r="D174" s="711"/>
      <c r="E174" s="711"/>
      <c r="F174" s="711"/>
      <c r="G174" s="711"/>
      <c r="H174" s="711"/>
      <c r="I174" s="711"/>
      <c r="J174" s="711"/>
      <c r="K174" s="30"/>
      <c r="L174" s="104"/>
      <c r="M174" s="30">
        <v>0</v>
      </c>
    </row>
    <row r="175" spans="1:14" x14ac:dyDescent="0.25">
      <c r="B175" s="36" t="s">
        <v>758</v>
      </c>
      <c r="C175" s="36" t="s">
        <v>759</v>
      </c>
      <c r="D175" s="36" t="s">
        <v>760</v>
      </c>
      <c r="E175" s="36" t="s">
        <v>761</v>
      </c>
      <c r="F175" s="36" t="s">
        <v>762</v>
      </c>
      <c r="G175" s="36" t="s">
        <v>763</v>
      </c>
      <c r="H175" s="36" t="s">
        <v>764</v>
      </c>
      <c r="I175" s="36" t="s">
        <v>46</v>
      </c>
      <c r="J175" s="36" t="s">
        <v>765</v>
      </c>
      <c r="K175" s="36" t="s">
        <v>762</v>
      </c>
      <c r="L175" s="36" t="s">
        <v>766</v>
      </c>
      <c r="M175" s="36" t="s">
        <v>767</v>
      </c>
    </row>
    <row r="176" spans="1:14" x14ac:dyDescent="0.25">
      <c r="B176" s="158" t="s">
        <v>118</v>
      </c>
      <c r="C176" s="158"/>
      <c r="D176" s="159">
        <v>45747</v>
      </c>
      <c r="E176" s="158" t="s">
        <v>768</v>
      </c>
      <c r="F176" s="160">
        <v>2025700011</v>
      </c>
      <c r="G176" s="158" t="s">
        <v>2161</v>
      </c>
      <c r="H176" s="158">
        <v>36753303</v>
      </c>
      <c r="I176" s="158" t="s">
        <v>2706</v>
      </c>
      <c r="J176" s="158" t="s">
        <v>771</v>
      </c>
      <c r="K176" s="161">
        <v>2025000595</v>
      </c>
      <c r="L176" s="162">
        <v>1034922</v>
      </c>
      <c r="M176" s="325">
        <v>0</v>
      </c>
    </row>
    <row r="177" spans="2:13" x14ac:dyDescent="0.25">
      <c r="B177" s="703" t="s">
        <v>2548</v>
      </c>
      <c r="C177" s="703"/>
      <c r="D177" s="703"/>
      <c r="E177" s="703"/>
      <c r="F177" s="703"/>
      <c r="G177" s="703"/>
      <c r="H177" s="703"/>
      <c r="I177" s="703"/>
      <c r="J177" s="703"/>
      <c r="K177" s="703"/>
      <c r="L177" s="704">
        <f>SUM(L176)</f>
        <v>1034922</v>
      </c>
      <c r="M177" s="705"/>
    </row>
    <row r="178" spans="2:13" x14ac:dyDescent="0.25">
      <c r="B178" s="703"/>
      <c r="C178" s="703"/>
      <c r="D178" s="703"/>
      <c r="E178" s="703"/>
      <c r="F178" s="703"/>
      <c r="G178" s="703"/>
      <c r="H178" s="703"/>
      <c r="I178" s="703"/>
      <c r="J178" s="703"/>
      <c r="K178" s="703"/>
      <c r="L178" s="706"/>
      <c r="M178" s="706"/>
    </row>
    <row r="179" spans="2:13" x14ac:dyDescent="0.25">
      <c r="B179" s="415" t="s">
        <v>758</v>
      </c>
      <c r="C179" s="415" t="s">
        <v>759</v>
      </c>
      <c r="D179" s="415" t="s">
        <v>760</v>
      </c>
      <c r="E179" s="415" t="s">
        <v>761</v>
      </c>
      <c r="F179" s="415" t="s">
        <v>762</v>
      </c>
      <c r="G179" s="415" t="s">
        <v>46</v>
      </c>
      <c r="H179" s="415" t="s">
        <v>763</v>
      </c>
      <c r="I179" s="415" t="s">
        <v>764</v>
      </c>
      <c r="J179" s="415" t="s">
        <v>765</v>
      </c>
      <c r="K179" s="30" t="s">
        <v>779</v>
      </c>
      <c r="L179" s="104"/>
      <c r="M179" s="30">
        <v>0</v>
      </c>
    </row>
    <row r="180" spans="2:13" x14ac:dyDescent="0.25">
      <c r="B180" s="158" t="s">
        <v>2731</v>
      </c>
      <c r="C180" s="158"/>
      <c r="D180" s="159">
        <v>45666</v>
      </c>
      <c r="E180" s="158" t="s">
        <v>768</v>
      </c>
      <c r="F180" s="161">
        <v>2025700003</v>
      </c>
      <c r="G180" s="158" t="s">
        <v>2732</v>
      </c>
      <c r="H180" s="158" t="s">
        <v>1121</v>
      </c>
      <c r="I180" s="158">
        <v>30741765</v>
      </c>
      <c r="J180" s="158" t="s">
        <v>771</v>
      </c>
      <c r="K180" s="161">
        <v>2025000053</v>
      </c>
      <c r="L180" s="162">
        <v>427280</v>
      </c>
      <c r="M180" s="325">
        <v>0</v>
      </c>
    </row>
    <row r="181" spans="2:13" x14ac:dyDescent="0.25">
      <c r="B181" s="163" t="s">
        <v>2731</v>
      </c>
      <c r="C181" s="163"/>
      <c r="D181" s="164">
        <v>45747</v>
      </c>
      <c r="E181" s="163" t="s">
        <v>768</v>
      </c>
      <c r="F181" s="166">
        <v>2025700010</v>
      </c>
      <c r="G181" s="163" t="s">
        <v>2730</v>
      </c>
      <c r="H181" s="163" t="s">
        <v>2311</v>
      </c>
      <c r="I181" s="163">
        <v>1085282185</v>
      </c>
      <c r="J181" s="163" t="s">
        <v>771</v>
      </c>
      <c r="K181" s="166">
        <v>2025000596</v>
      </c>
      <c r="L181" s="167">
        <v>182960</v>
      </c>
      <c r="M181" s="326">
        <v>0</v>
      </c>
    </row>
    <row r="182" spans="2:13" x14ac:dyDescent="0.25">
      <c r="B182" s="713" t="s">
        <v>1613</v>
      </c>
      <c r="C182" s="703"/>
      <c r="D182" s="703"/>
      <c r="E182" s="703"/>
      <c r="F182" s="703"/>
      <c r="G182" s="703"/>
      <c r="H182" s="703"/>
      <c r="I182" s="703"/>
      <c r="J182" s="703"/>
      <c r="K182" s="714"/>
      <c r="L182" s="718">
        <f>SUM(L180:L181)</f>
        <v>610240</v>
      </c>
      <c r="M182" s="719"/>
    </row>
    <row r="183" spans="2:13" x14ac:dyDescent="0.25">
      <c r="B183" s="715"/>
      <c r="C183" s="716"/>
      <c r="D183" s="716"/>
      <c r="E183" s="716"/>
      <c r="F183" s="716"/>
      <c r="G183" s="716"/>
      <c r="H183" s="716"/>
      <c r="I183" s="716"/>
      <c r="J183" s="716"/>
      <c r="K183" s="717"/>
      <c r="L183" s="720"/>
      <c r="M183" s="721"/>
    </row>
    <row r="184" spans="2:13" x14ac:dyDescent="0.25">
      <c r="B184" s="36" t="s">
        <v>758</v>
      </c>
      <c r="C184" s="36" t="s">
        <v>759</v>
      </c>
      <c r="D184" s="36" t="s">
        <v>760</v>
      </c>
      <c r="E184" s="36" t="s">
        <v>761</v>
      </c>
      <c r="F184" s="36" t="s">
        <v>762</v>
      </c>
      <c r="G184" s="36" t="s">
        <v>763</v>
      </c>
      <c r="H184" s="36" t="s">
        <v>764</v>
      </c>
      <c r="I184" s="36" t="s">
        <v>46</v>
      </c>
      <c r="J184" s="36" t="s">
        <v>765</v>
      </c>
      <c r="K184" s="36" t="s">
        <v>762</v>
      </c>
      <c r="L184" s="36" t="s">
        <v>766</v>
      </c>
      <c r="M184" s="36" t="s">
        <v>767</v>
      </c>
    </row>
    <row r="185" spans="2:13" x14ac:dyDescent="0.25">
      <c r="B185" s="158" t="s">
        <v>2733</v>
      </c>
      <c r="C185" s="158"/>
      <c r="D185" s="159">
        <v>45664</v>
      </c>
      <c r="E185" s="158" t="s">
        <v>771</v>
      </c>
      <c r="F185" s="160">
        <v>2025000053</v>
      </c>
      <c r="G185" s="158" t="s">
        <v>1121</v>
      </c>
      <c r="H185" s="158">
        <v>30741765</v>
      </c>
      <c r="I185" s="158" t="s">
        <v>2734</v>
      </c>
      <c r="J185" s="158" t="s">
        <v>2704</v>
      </c>
      <c r="K185" s="161">
        <v>2025000040</v>
      </c>
      <c r="L185" s="162">
        <v>427280</v>
      </c>
      <c r="M185" s="325">
        <v>0</v>
      </c>
    </row>
    <row r="186" spans="2:13" x14ac:dyDescent="0.25">
      <c r="B186" s="163" t="s">
        <v>2733</v>
      </c>
      <c r="C186" s="163"/>
      <c r="D186" s="164">
        <v>45747</v>
      </c>
      <c r="E186" s="163" t="s">
        <v>771</v>
      </c>
      <c r="F186" s="165">
        <v>2025000596</v>
      </c>
      <c r="G186" s="163" t="s">
        <v>2311</v>
      </c>
      <c r="H186" s="163">
        <v>1085282185</v>
      </c>
      <c r="I186" s="163" t="s">
        <v>2735</v>
      </c>
      <c r="J186" s="163" t="s">
        <v>2704</v>
      </c>
      <c r="K186" s="166">
        <v>2025000349</v>
      </c>
      <c r="L186" s="167">
        <v>182960</v>
      </c>
      <c r="M186" s="326">
        <v>0</v>
      </c>
    </row>
    <row r="187" spans="2:13" ht="20.25" x14ac:dyDescent="0.25">
      <c r="B187" s="421" t="s">
        <v>1759</v>
      </c>
      <c r="C187" s="20"/>
      <c r="D187" s="21"/>
      <c r="E187" s="20"/>
      <c r="F187" s="38"/>
      <c r="G187" s="20"/>
      <c r="H187" s="20"/>
      <c r="I187" s="20"/>
      <c r="J187" s="20"/>
      <c r="K187" s="23"/>
      <c r="L187" s="193">
        <f>SUM(L185:L186)</f>
        <v>610240</v>
      </c>
      <c r="M187" s="24"/>
    </row>
    <row r="188" spans="2:13" x14ac:dyDescent="0.25">
      <c r="B188" s="36" t="s">
        <v>758</v>
      </c>
      <c r="C188" s="36" t="s">
        <v>759</v>
      </c>
      <c r="D188" s="36" t="s">
        <v>760</v>
      </c>
      <c r="E188" s="36" t="s">
        <v>761</v>
      </c>
      <c r="F188" s="36" t="s">
        <v>762</v>
      </c>
      <c r="G188" s="36" t="s">
        <v>763</v>
      </c>
      <c r="H188" s="36" t="s">
        <v>764</v>
      </c>
      <c r="I188" s="36" t="s">
        <v>46</v>
      </c>
      <c r="J188" s="36" t="s">
        <v>765</v>
      </c>
      <c r="K188" s="36" t="s">
        <v>762</v>
      </c>
      <c r="L188" s="36" t="s">
        <v>766</v>
      </c>
      <c r="M188" s="36" t="s">
        <v>767</v>
      </c>
    </row>
    <row r="189" spans="2:13" x14ac:dyDescent="0.25">
      <c r="B189" s="158" t="s">
        <v>2737</v>
      </c>
      <c r="C189" s="158"/>
      <c r="D189" s="159">
        <v>45706</v>
      </c>
      <c r="E189" s="158" t="s">
        <v>768</v>
      </c>
      <c r="F189" s="160">
        <v>2025700004</v>
      </c>
      <c r="G189" s="158" t="s">
        <v>2161</v>
      </c>
      <c r="H189" s="158">
        <v>36753303</v>
      </c>
      <c r="I189" s="158" t="s">
        <v>2738</v>
      </c>
      <c r="J189" s="158" t="s">
        <v>771</v>
      </c>
      <c r="K189" s="161">
        <v>2025000265</v>
      </c>
      <c r="L189" s="162">
        <v>1862435</v>
      </c>
      <c r="M189" s="325">
        <v>0</v>
      </c>
    </row>
    <row r="190" spans="2:13" x14ac:dyDescent="0.25">
      <c r="B190" s="163" t="s">
        <v>2737</v>
      </c>
      <c r="C190" s="163"/>
      <c r="D190" s="164">
        <v>45706</v>
      </c>
      <c r="E190" s="163" t="s">
        <v>768</v>
      </c>
      <c r="F190" s="165">
        <v>2025700005</v>
      </c>
      <c r="G190" s="163" t="s">
        <v>2046</v>
      </c>
      <c r="H190" s="163">
        <v>37088164</v>
      </c>
      <c r="I190" s="163" t="s">
        <v>2739</v>
      </c>
      <c r="J190" s="163" t="s">
        <v>771</v>
      </c>
      <c r="K190" s="166">
        <v>2025000264</v>
      </c>
      <c r="L190" s="167">
        <v>1244210</v>
      </c>
      <c r="M190" s="326">
        <v>0</v>
      </c>
    </row>
    <row r="191" spans="2:13" x14ac:dyDescent="0.25">
      <c r="B191" s="512"/>
      <c r="C191" s="512"/>
      <c r="D191" s="512"/>
      <c r="E191" s="512"/>
      <c r="F191" s="512"/>
      <c r="G191" s="512"/>
      <c r="H191" s="512"/>
      <c r="I191" s="512"/>
      <c r="J191" s="512"/>
      <c r="K191" s="512"/>
      <c r="L191" s="704">
        <f>SUM(L189:L190)</f>
        <v>3106645</v>
      </c>
      <c r="M191" s="705"/>
    </row>
    <row r="192" spans="2:13" x14ac:dyDescent="0.25">
      <c r="B192" s="512"/>
      <c r="C192" s="512"/>
      <c r="D192" s="512"/>
      <c r="E192" s="512"/>
      <c r="F192" s="512"/>
      <c r="G192" s="512"/>
      <c r="H192" s="512"/>
      <c r="I192" s="512"/>
      <c r="J192" s="512"/>
      <c r="K192" s="512"/>
      <c r="L192" s="706"/>
      <c r="M192" s="706"/>
    </row>
    <row r="193" spans="2:13" x14ac:dyDescent="0.25">
      <c r="B193" s="516"/>
      <c r="C193" s="516"/>
      <c r="D193" s="516"/>
      <c r="E193" s="516"/>
      <c r="F193" s="516"/>
      <c r="G193" s="516"/>
      <c r="H193" s="516"/>
      <c r="I193" s="516"/>
      <c r="J193" s="516"/>
      <c r="K193" s="30" t="s">
        <v>779</v>
      </c>
      <c r="L193" s="104"/>
      <c r="M193" s="30">
        <v>0</v>
      </c>
    </row>
    <row r="194" spans="2:13" x14ac:dyDescent="0.25">
      <c r="C194" s="420"/>
      <c r="D194" s="420"/>
      <c r="E194" s="420"/>
      <c r="F194" s="420"/>
      <c r="G194" s="420"/>
      <c r="H194" s="420"/>
      <c r="I194" s="420"/>
      <c r="J194" s="20"/>
      <c r="K194" s="23"/>
      <c r="M194"/>
    </row>
    <row r="195" spans="2:13" x14ac:dyDescent="0.25">
      <c r="C195" s="420"/>
      <c r="D195" s="420"/>
      <c r="E195" s="420"/>
      <c r="F195" s="420"/>
      <c r="G195" s="420"/>
      <c r="H195" s="420"/>
      <c r="I195" s="420"/>
      <c r="J195" s="20"/>
      <c r="K195" s="23"/>
      <c r="M195"/>
    </row>
    <row r="196" spans="2:13" x14ac:dyDescent="0.25">
      <c r="C196" s="420"/>
      <c r="D196" s="420"/>
      <c r="E196" s="420"/>
      <c r="F196" s="420"/>
      <c r="G196" s="420"/>
      <c r="H196" s="420"/>
      <c r="I196" s="420"/>
      <c r="J196" s="20"/>
      <c r="K196" s="23"/>
      <c r="M196"/>
    </row>
    <row r="197" spans="2:13" x14ac:dyDescent="0.25">
      <c r="C197" s="420"/>
      <c r="D197" s="420"/>
      <c r="E197" s="420"/>
      <c r="F197" s="420"/>
      <c r="G197" s="420"/>
      <c r="H197" s="420"/>
      <c r="I197" s="420"/>
      <c r="J197" s="20"/>
      <c r="K197" s="23"/>
      <c r="M197"/>
    </row>
    <row r="198" spans="2:13" x14ac:dyDescent="0.25">
      <c r="C198" s="420"/>
      <c r="D198" s="420"/>
      <c r="E198" s="420"/>
      <c r="F198" s="420"/>
      <c r="G198" s="420"/>
      <c r="H198" s="420"/>
      <c r="I198" s="420"/>
      <c r="J198" s="20"/>
      <c r="K198" s="23"/>
      <c r="M198"/>
    </row>
    <row r="199" spans="2:13" x14ac:dyDescent="0.25">
      <c r="C199" s="420"/>
      <c r="D199" s="420"/>
      <c r="E199" s="420"/>
      <c r="F199" s="420"/>
      <c r="G199" s="420"/>
      <c r="H199" s="420"/>
      <c r="I199" s="420"/>
      <c r="J199" s="20"/>
      <c r="K199" s="23"/>
      <c r="M199"/>
    </row>
    <row r="200" spans="2:13" x14ac:dyDescent="0.25">
      <c r="C200" s="420"/>
      <c r="D200" s="420"/>
      <c r="E200" s="420"/>
      <c r="F200" s="420"/>
      <c r="G200" s="420"/>
      <c r="H200" s="420"/>
      <c r="I200" s="420"/>
      <c r="J200" s="20"/>
      <c r="K200" s="23"/>
      <c r="M200"/>
    </row>
    <row r="201" spans="2:13" x14ac:dyDescent="0.25">
      <c r="C201" s="712" t="s">
        <v>2189</v>
      </c>
      <c r="D201" s="712"/>
      <c r="E201" s="712"/>
      <c r="F201" s="712"/>
      <c r="G201" s="712"/>
      <c r="H201" s="712"/>
      <c r="I201" s="712"/>
      <c r="J201" s="20"/>
      <c r="K201" s="23"/>
      <c r="M201"/>
    </row>
    <row r="202" spans="2:13" ht="28.5" x14ac:dyDescent="0.25">
      <c r="C202" s="418"/>
      <c r="D202" s="316" t="s">
        <v>2741</v>
      </c>
      <c r="E202" s="316" t="s">
        <v>2736</v>
      </c>
      <c r="F202" s="316" t="s">
        <v>2740</v>
      </c>
      <c r="G202" s="316" t="s">
        <v>2195</v>
      </c>
      <c r="H202" s="419"/>
      <c r="I202" s="419"/>
      <c r="J202" s="20"/>
      <c r="K202" s="23"/>
      <c r="M202"/>
    </row>
    <row r="203" spans="2:13" x14ac:dyDescent="0.25">
      <c r="C203" s="172" t="s">
        <v>1769</v>
      </c>
      <c r="D203" s="317">
        <v>4377900</v>
      </c>
      <c r="E203" s="317">
        <f>+L25</f>
        <v>722110</v>
      </c>
      <c r="F203" s="317">
        <f>+E203-D203</f>
        <v>-3655790</v>
      </c>
      <c r="G203" s="423">
        <f>+(E203/D203)-1</f>
        <v>-0.83505562027456093</v>
      </c>
      <c r="H203" s="422"/>
      <c r="I203" s="416"/>
      <c r="M203"/>
    </row>
    <row r="204" spans="2:13" x14ac:dyDescent="0.25">
      <c r="C204" s="172" t="s">
        <v>1155</v>
      </c>
      <c r="D204" s="317">
        <v>26861780</v>
      </c>
      <c r="E204" s="317">
        <f>+L7+L12</f>
        <v>26226070</v>
      </c>
      <c r="F204" s="317">
        <f t="shared" ref="F204:F213" si="0">+E204-D204</f>
        <v>-635710</v>
      </c>
      <c r="G204" s="423">
        <f t="shared" ref="G204:G214" si="1">+(E204/D204)-1</f>
        <v>-2.3665967035691571E-2</v>
      </c>
      <c r="H204" s="422"/>
      <c r="I204" s="416"/>
    </row>
    <row r="205" spans="2:13" x14ac:dyDescent="0.25">
      <c r="C205" s="172" t="s">
        <v>1481</v>
      </c>
      <c r="D205" s="317">
        <v>2594248.13</v>
      </c>
      <c r="E205" s="317">
        <f>+L36+L41</f>
        <v>2791022.2199999997</v>
      </c>
      <c r="F205" s="317">
        <f t="shared" si="0"/>
        <v>196774.08999999985</v>
      </c>
      <c r="G205" s="423">
        <f t="shared" si="1"/>
        <v>7.5850142368609763E-2</v>
      </c>
      <c r="H205" s="422"/>
      <c r="I205" s="416"/>
    </row>
    <row r="206" spans="2:13" x14ac:dyDescent="0.25">
      <c r="C206" s="172" t="s">
        <v>2188</v>
      </c>
      <c r="D206" s="317">
        <v>1248363</v>
      </c>
      <c r="E206" s="317">
        <f>+L63</f>
        <v>1266035</v>
      </c>
      <c r="F206" s="317">
        <f t="shared" si="0"/>
        <v>17672</v>
      </c>
      <c r="G206" s="423">
        <f t="shared" si="1"/>
        <v>1.4156138879476643E-2</v>
      </c>
      <c r="H206" s="422"/>
      <c r="I206" s="416"/>
    </row>
    <row r="207" spans="2:13" x14ac:dyDescent="0.25">
      <c r="C207" s="172" t="s">
        <v>1199</v>
      </c>
      <c r="D207" s="317">
        <v>29762646</v>
      </c>
      <c r="E207" s="317">
        <f>+L72+L80</f>
        <v>29707365.399999999</v>
      </c>
      <c r="F207" s="317">
        <f t="shared" si="0"/>
        <v>-55280.60000000149</v>
      </c>
      <c r="G207" s="423">
        <f t="shared" si="1"/>
        <v>-1.8573819007894343E-3</v>
      </c>
      <c r="H207" s="422"/>
      <c r="I207" s="416"/>
    </row>
    <row r="208" spans="2:13" x14ac:dyDescent="0.25">
      <c r="C208" s="172" t="s">
        <v>2073</v>
      </c>
      <c r="D208" s="317">
        <v>33939748</v>
      </c>
      <c r="E208" s="317">
        <f>+L130+L142+L145</f>
        <v>98426955</v>
      </c>
      <c r="F208" s="317">
        <f t="shared" si="0"/>
        <v>64487207</v>
      </c>
      <c r="G208" s="423">
        <f t="shared" si="1"/>
        <v>1.9000496703746887</v>
      </c>
      <c r="H208" s="422"/>
      <c r="I208" s="416"/>
    </row>
    <row r="209" spans="3:9" x14ac:dyDescent="0.25">
      <c r="C209" s="172" t="s">
        <v>2163</v>
      </c>
      <c r="D209" s="317">
        <v>0</v>
      </c>
      <c r="E209" s="317">
        <f>L191</f>
        <v>3106645</v>
      </c>
      <c r="F209" s="317">
        <f>+E209-D209</f>
        <v>3106645</v>
      </c>
      <c r="G209" s="423">
        <v>1</v>
      </c>
      <c r="H209" s="422"/>
      <c r="I209" s="416"/>
    </row>
    <row r="210" spans="3:9" x14ac:dyDescent="0.25">
      <c r="C210" s="172" t="s">
        <v>2074</v>
      </c>
      <c r="D210" s="317">
        <v>4906663.76</v>
      </c>
      <c r="E210" s="317">
        <f>+L167+L163</f>
        <v>7063774.3899999997</v>
      </c>
      <c r="F210" s="317">
        <f t="shared" si="0"/>
        <v>2157110.63</v>
      </c>
      <c r="G210" s="423">
        <f t="shared" si="1"/>
        <v>0.43962878556813934</v>
      </c>
      <c r="H210" s="422"/>
      <c r="I210" s="416"/>
    </row>
    <row r="211" spans="3:9" x14ac:dyDescent="0.25">
      <c r="C211" s="172" t="s">
        <v>2063</v>
      </c>
      <c r="D211" s="317">
        <v>88064</v>
      </c>
      <c r="E211" s="317">
        <f>+L86</f>
        <v>192025</v>
      </c>
      <c r="F211" s="317">
        <f t="shared" si="0"/>
        <v>103961</v>
      </c>
      <c r="G211" s="423">
        <f t="shared" si="1"/>
        <v>1.1805164425872094</v>
      </c>
      <c r="H211" s="422"/>
      <c r="I211" s="416"/>
    </row>
    <row r="212" spans="3:9" x14ac:dyDescent="0.25">
      <c r="C212" s="172" t="s">
        <v>2327</v>
      </c>
      <c r="D212" s="317">
        <v>38591074</v>
      </c>
      <c r="E212" s="317">
        <f>+L176+L187</f>
        <v>1645162</v>
      </c>
      <c r="F212" s="317">
        <f t="shared" si="0"/>
        <v>-36945912</v>
      </c>
      <c r="G212" s="423">
        <f t="shared" si="1"/>
        <v>-0.95736936473962864</v>
      </c>
      <c r="H212" s="422"/>
      <c r="I212" s="416"/>
    </row>
    <row r="213" spans="3:9" x14ac:dyDescent="0.25">
      <c r="C213" s="172" t="s">
        <v>2579</v>
      </c>
      <c r="D213" s="317">
        <v>38540604</v>
      </c>
      <c r="E213" s="317">
        <f>+L172+L182</f>
        <v>1645162</v>
      </c>
      <c r="F213" s="317">
        <f t="shared" si="0"/>
        <v>-36895442</v>
      </c>
      <c r="G213" s="423">
        <f t="shared" si="1"/>
        <v>-0.95731353872918024</v>
      </c>
      <c r="H213" s="422"/>
      <c r="I213" s="416"/>
    </row>
    <row r="214" spans="3:9" x14ac:dyDescent="0.25">
      <c r="C214" s="316" t="s">
        <v>2193</v>
      </c>
      <c r="D214" s="262">
        <f>SUM(D203:D213)</f>
        <v>180911090.88999999</v>
      </c>
      <c r="E214" s="262">
        <f>SUM(E203:E213)</f>
        <v>172792326.00999999</v>
      </c>
      <c r="F214" s="262">
        <f>SUM(F203:F213)</f>
        <v>-8118764.8800000027</v>
      </c>
      <c r="G214" s="424">
        <f t="shared" si="1"/>
        <v>-4.4877098690076833E-2</v>
      </c>
      <c r="H214" s="422"/>
      <c r="I214" s="417"/>
    </row>
  </sheetData>
  <mergeCells count="47">
    <mergeCell ref="C201:I201"/>
    <mergeCell ref="B191:K192"/>
    <mergeCell ref="L191:M192"/>
    <mergeCell ref="B193:J193"/>
    <mergeCell ref="B167:K168"/>
    <mergeCell ref="L167:M168"/>
    <mergeCell ref="B177:K178"/>
    <mergeCell ref="L177:M178"/>
    <mergeCell ref="B182:K183"/>
    <mergeCell ref="L182:M183"/>
    <mergeCell ref="B163:C163"/>
    <mergeCell ref="B145:J145"/>
    <mergeCell ref="B172:K173"/>
    <mergeCell ref="L172:M173"/>
    <mergeCell ref="B174:J174"/>
    <mergeCell ref="A26:A36"/>
    <mergeCell ref="B26:M26"/>
    <mergeCell ref="A2:A10"/>
    <mergeCell ref="A16:A24"/>
    <mergeCell ref="B72:J72"/>
    <mergeCell ref="B43:M43"/>
    <mergeCell ref="A54:A63"/>
    <mergeCell ref="B63:J63"/>
    <mergeCell ref="B7:J7"/>
    <mergeCell ref="B12:K13"/>
    <mergeCell ref="L12:M13"/>
    <mergeCell ref="B14:J14"/>
    <mergeCell ref="B19:K20"/>
    <mergeCell ref="L19:M20"/>
    <mergeCell ref="B21:J21"/>
    <mergeCell ref="B36:K36"/>
    <mergeCell ref="L36:M36"/>
    <mergeCell ref="B41:K42"/>
    <mergeCell ref="L41:M42"/>
    <mergeCell ref="B81:M81"/>
    <mergeCell ref="B169:M169"/>
    <mergeCell ref="B132:J132"/>
    <mergeCell ref="B142:J142"/>
    <mergeCell ref="B141:K141"/>
    <mergeCell ref="L141:M141"/>
    <mergeCell ref="B146:L147"/>
    <mergeCell ref="M146:M147"/>
    <mergeCell ref="B86:K87"/>
    <mergeCell ref="L86:M87"/>
    <mergeCell ref="B88:J88"/>
    <mergeCell ref="B130:K131"/>
    <mergeCell ref="L130:M131"/>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7B45B-0594-49BA-AEE7-4B053916CD75}">
  <dimension ref="A1:L249"/>
  <sheetViews>
    <sheetView topLeftCell="A232" zoomScale="85" zoomScaleNormal="85" workbookViewId="0">
      <selection activeCell="G252" sqref="G252"/>
    </sheetView>
  </sheetViews>
  <sheetFormatPr baseColWidth="10" defaultRowHeight="15" x14ac:dyDescent="0.25"/>
  <cols>
    <col min="1" max="1" width="16" style="181" customWidth="1"/>
    <col min="2" max="2" width="44.85546875" style="181" customWidth="1"/>
    <col min="3" max="3" width="46.42578125" style="181" customWidth="1"/>
    <col min="4" max="4" width="21.42578125" style="181" customWidth="1"/>
    <col min="5" max="5" width="23.140625" style="461" customWidth="1"/>
    <col min="6" max="6" width="21.85546875" style="462" customWidth="1"/>
    <col min="7" max="7" width="16.140625" style="181" customWidth="1"/>
    <col min="8" max="8" width="33.28515625" style="181" customWidth="1"/>
    <col min="9" max="9" width="29.85546875" style="181" customWidth="1"/>
    <col min="10" max="10" width="12.7109375" style="181" customWidth="1"/>
    <col min="11" max="11" width="26.5703125" style="181" customWidth="1"/>
    <col min="12" max="12" width="16.85546875" style="181" customWidth="1"/>
    <col min="13" max="16384" width="11.42578125" style="181"/>
  </cols>
  <sheetData>
    <row r="1" spans="1:12" ht="47.25" thickBot="1" x14ac:dyDescent="0.4">
      <c r="A1" s="434"/>
      <c r="B1" s="435" t="s">
        <v>1158</v>
      </c>
      <c r="C1" s="436"/>
      <c r="D1" s="436"/>
      <c r="E1" s="437"/>
      <c r="F1" s="438"/>
      <c r="G1" s="436"/>
      <c r="H1" s="436"/>
      <c r="I1" s="436"/>
      <c r="J1" s="436"/>
      <c r="K1" s="436"/>
    </row>
    <row r="2" spans="1:12" ht="48" customHeight="1" x14ac:dyDescent="0.35">
      <c r="A2" s="523" t="s">
        <v>1934</v>
      </c>
      <c r="B2" s="439" t="s">
        <v>2745</v>
      </c>
      <c r="C2" s="429"/>
      <c r="D2" s="429"/>
      <c r="E2" s="440"/>
      <c r="F2" s="441"/>
      <c r="G2" s="429"/>
      <c r="H2" s="429"/>
      <c r="I2" s="429"/>
      <c r="J2" s="429"/>
      <c r="K2" s="429"/>
    </row>
    <row r="3" spans="1:12" ht="56.25" customHeight="1" x14ac:dyDescent="0.25">
      <c r="A3" s="524"/>
      <c r="B3" s="199" t="s">
        <v>758</v>
      </c>
      <c r="C3" s="199" t="s">
        <v>760</v>
      </c>
      <c r="D3" s="199" t="s">
        <v>761</v>
      </c>
      <c r="E3" s="199" t="s">
        <v>762</v>
      </c>
      <c r="F3" s="199" t="s">
        <v>763</v>
      </c>
      <c r="G3" s="199" t="s">
        <v>764</v>
      </c>
      <c r="H3" s="199" t="s">
        <v>46</v>
      </c>
      <c r="I3" s="199" t="s">
        <v>765</v>
      </c>
      <c r="J3" s="199" t="s">
        <v>762</v>
      </c>
      <c r="K3" s="199" t="s">
        <v>766</v>
      </c>
    </row>
    <row r="4" spans="1:12" ht="56.25" customHeight="1" x14ac:dyDescent="0.25">
      <c r="A4" s="524"/>
      <c r="B4" s="148" t="s">
        <v>672</v>
      </c>
      <c r="C4" s="149">
        <v>45757</v>
      </c>
      <c r="D4" s="148" t="s">
        <v>768</v>
      </c>
      <c r="E4" s="150">
        <v>2025100279</v>
      </c>
      <c r="F4" s="148" t="s">
        <v>769</v>
      </c>
      <c r="G4" s="148">
        <v>891200200</v>
      </c>
      <c r="H4" s="148" t="s">
        <v>2742</v>
      </c>
      <c r="I4" s="148" t="s">
        <v>771</v>
      </c>
      <c r="J4" s="151">
        <v>2025000005</v>
      </c>
      <c r="K4" s="152">
        <v>6217920</v>
      </c>
    </row>
    <row r="5" spans="1:12" ht="56.25" customHeight="1" x14ac:dyDescent="0.25">
      <c r="A5" s="524"/>
      <c r="B5" s="153" t="s">
        <v>672</v>
      </c>
      <c r="C5" s="154">
        <v>45784</v>
      </c>
      <c r="D5" s="153" t="s">
        <v>768</v>
      </c>
      <c r="E5" s="155">
        <v>2025100371</v>
      </c>
      <c r="F5" s="153" t="s">
        <v>769</v>
      </c>
      <c r="G5" s="153">
        <v>891200200</v>
      </c>
      <c r="H5" s="153" t="s">
        <v>2743</v>
      </c>
      <c r="I5" s="153" t="s">
        <v>771</v>
      </c>
      <c r="J5" s="156">
        <v>2025000005</v>
      </c>
      <c r="K5" s="157">
        <v>6641580</v>
      </c>
    </row>
    <row r="6" spans="1:12" ht="29.25" customHeight="1" x14ac:dyDescent="0.25">
      <c r="A6" s="524"/>
      <c r="B6" s="148" t="s">
        <v>672</v>
      </c>
      <c r="C6" s="149">
        <v>45814</v>
      </c>
      <c r="D6" s="148" t="s">
        <v>768</v>
      </c>
      <c r="E6" s="150">
        <v>2025100446</v>
      </c>
      <c r="F6" s="148" t="s">
        <v>769</v>
      </c>
      <c r="G6" s="148">
        <v>891200200</v>
      </c>
      <c r="H6" s="148" t="s">
        <v>2744</v>
      </c>
      <c r="I6" s="148" t="s">
        <v>771</v>
      </c>
      <c r="J6" s="151">
        <v>2025000005</v>
      </c>
      <c r="K6" s="152">
        <v>6508900</v>
      </c>
    </row>
    <row r="7" spans="1:12" ht="45" customHeight="1" x14ac:dyDescent="0.25">
      <c r="A7" s="524"/>
      <c r="B7" s="633"/>
      <c r="C7" s="633"/>
      <c r="D7" s="633"/>
      <c r="E7" s="633"/>
      <c r="F7" s="633"/>
      <c r="G7" s="633"/>
      <c r="H7" s="633"/>
      <c r="I7" s="633"/>
      <c r="J7" s="278" t="s">
        <v>779</v>
      </c>
      <c r="K7" s="314">
        <v>19368400</v>
      </c>
      <c r="L7" s="259"/>
    </row>
    <row r="8" spans="1:12" ht="45" customHeight="1" x14ac:dyDescent="0.25">
      <c r="A8" s="524"/>
      <c r="B8" s="443" t="s">
        <v>2803</v>
      </c>
      <c r="C8" s="278"/>
      <c r="D8" s="278"/>
      <c r="E8" s="278"/>
      <c r="F8" s="278"/>
      <c r="G8" s="278"/>
      <c r="H8" s="278"/>
      <c r="I8" s="278"/>
      <c r="J8" s="278"/>
      <c r="K8" s="444"/>
      <c r="L8" s="259"/>
    </row>
    <row r="9" spans="1:12" ht="48" customHeight="1" x14ac:dyDescent="0.25">
      <c r="A9" s="524"/>
      <c r="B9" s="148" t="s">
        <v>673</v>
      </c>
      <c r="C9" s="149">
        <v>45749</v>
      </c>
      <c r="D9" s="148" t="s">
        <v>768</v>
      </c>
      <c r="E9" s="150">
        <v>2025100264</v>
      </c>
      <c r="F9" s="148" t="s">
        <v>769</v>
      </c>
      <c r="G9" s="148">
        <v>891200200</v>
      </c>
      <c r="H9" s="148" t="s">
        <v>2746</v>
      </c>
      <c r="I9" s="148" t="s">
        <v>771</v>
      </c>
      <c r="J9" s="151">
        <v>2025000005</v>
      </c>
      <c r="K9" s="152">
        <v>2550350</v>
      </c>
      <c r="L9" s="263"/>
    </row>
    <row r="10" spans="1:12" ht="50.25" customHeight="1" x14ac:dyDescent="0.25">
      <c r="A10" s="445"/>
      <c r="B10" s="153" t="s">
        <v>673</v>
      </c>
      <c r="C10" s="154">
        <v>45807</v>
      </c>
      <c r="D10" s="153" t="s">
        <v>768</v>
      </c>
      <c r="E10" s="155">
        <v>2025590097</v>
      </c>
      <c r="F10" s="153" t="s">
        <v>769</v>
      </c>
      <c r="G10" s="153">
        <v>891200200</v>
      </c>
      <c r="H10" s="153" t="s">
        <v>2747</v>
      </c>
      <c r="I10" s="153" t="s">
        <v>771</v>
      </c>
      <c r="J10" s="156">
        <v>2025000005</v>
      </c>
      <c r="K10" s="157">
        <v>2809090</v>
      </c>
      <c r="L10" s="442"/>
    </row>
    <row r="11" spans="1:12" ht="42.75" customHeight="1" x14ac:dyDescent="0.25">
      <c r="B11" s="148" t="s">
        <v>673</v>
      </c>
      <c r="C11" s="149">
        <v>45809</v>
      </c>
      <c r="D11" s="148" t="s">
        <v>768</v>
      </c>
      <c r="E11" s="150">
        <v>2025590115</v>
      </c>
      <c r="F11" s="148" t="s">
        <v>769</v>
      </c>
      <c r="G11" s="148">
        <v>891200200</v>
      </c>
      <c r="H11" s="148" t="s">
        <v>2748</v>
      </c>
      <c r="I11" s="148" t="s">
        <v>771</v>
      </c>
      <c r="J11" s="151">
        <v>2025000005</v>
      </c>
      <c r="K11" s="152">
        <v>2595280</v>
      </c>
    </row>
    <row r="12" spans="1:12" ht="42.75" customHeight="1" x14ac:dyDescent="0.25">
      <c r="B12" s="148"/>
      <c r="C12" s="149"/>
      <c r="D12" s="148"/>
      <c r="E12" s="150"/>
      <c r="F12" s="148"/>
      <c r="G12" s="148"/>
      <c r="H12" s="148"/>
      <c r="I12" s="148"/>
      <c r="J12" s="151"/>
      <c r="K12" s="446">
        <f>SUM(K9:K11)</f>
        <v>7954720</v>
      </c>
    </row>
    <row r="13" spans="1:12" ht="28.5" hidden="1" customHeight="1" x14ac:dyDescent="0.25">
      <c r="A13" s="447"/>
      <c r="B13" s="693"/>
      <c r="C13" s="693"/>
      <c r="D13" s="693"/>
      <c r="E13" s="693"/>
      <c r="F13" s="693"/>
      <c r="G13" s="693"/>
      <c r="H13" s="693"/>
      <c r="I13" s="693"/>
      <c r="J13" s="693"/>
      <c r="K13" s="463"/>
    </row>
    <row r="14" spans="1:12" ht="29.25" hidden="1" customHeight="1" x14ac:dyDescent="0.25">
      <c r="A14" s="447"/>
      <c r="B14" s="535"/>
      <c r="C14" s="535"/>
      <c r="D14" s="535"/>
      <c r="E14" s="535"/>
      <c r="F14" s="535"/>
      <c r="G14" s="535"/>
      <c r="H14" s="535"/>
      <c r="I14" s="535"/>
      <c r="J14" s="33" t="s">
        <v>779</v>
      </c>
      <c r="K14" s="313">
        <v>7954720</v>
      </c>
    </row>
    <row r="15" spans="1:12" ht="88.5" customHeight="1" x14ac:dyDescent="0.25">
      <c r="A15" s="391"/>
      <c r="B15" s="431" t="s">
        <v>2804</v>
      </c>
      <c r="C15" s="33"/>
      <c r="D15" s="33"/>
      <c r="E15" s="33"/>
      <c r="F15" s="33"/>
      <c r="G15" s="33"/>
      <c r="H15" s="33"/>
      <c r="I15" s="33"/>
      <c r="J15" s="33"/>
      <c r="K15" s="313"/>
    </row>
    <row r="16" spans="1:12" ht="74.25" customHeight="1" x14ac:dyDescent="0.25">
      <c r="A16" s="524" t="s">
        <v>1159</v>
      </c>
      <c r="B16" s="199" t="s">
        <v>758</v>
      </c>
      <c r="C16" s="199" t="s">
        <v>760</v>
      </c>
      <c r="D16" s="199" t="s">
        <v>761</v>
      </c>
      <c r="E16" s="199" t="s">
        <v>762</v>
      </c>
      <c r="F16" s="199" t="s">
        <v>763</v>
      </c>
      <c r="G16" s="199" t="s">
        <v>764</v>
      </c>
      <c r="H16" s="199" t="s">
        <v>46</v>
      </c>
      <c r="I16" s="199" t="s">
        <v>765</v>
      </c>
      <c r="J16" s="199" t="s">
        <v>762</v>
      </c>
      <c r="K16" s="199" t="s">
        <v>766</v>
      </c>
    </row>
    <row r="17" spans="1:12" ht="51" customHeight="1" x14ac:dyDescent="0.25">
      <c r="A17" s="524"/>
      <c r="B17" s="148" t="s">
        <v>670</v>
      </c>
      <c r="C17" s="149">
        <v>45754</v>
      </c>
      <c r="D17" s="148" t="s">
        <v>768</v>
      </c>
      <c r="E17" s="150">
        <v>2025100274</v>
      </c>
      <c r="F17" s="148" t="s">
        <v>804</v>
      </c>
      <c r="G17" s="148">
        <v>891200686</v>
      </c>
      <c r="H17" s="148" t="s">
        <v>2749</v>
      </c>
      <c r="I17" s="148" t="s">
        <v>771</v>
      </c>
      <c r="J17" s="151">
        <v>2025000006</v>
      </c>
      <c r="K17" s="152">
        <v>207510</v>
      </c>
    </row>
    <row r="18" spans="1:12" ht="51" customHeight="1" x14ac:dyDescent="0.25">
      <c r="A18" s="524"/>
      <c r="B18" s="153" t="s">
        <v>670</v>
      </c>
      <c r="C18" s="154">
        <v>45785</v>
      </c>
      <c r="D18" s="153" t="s">
        <v>768</v>
      </c>
      <c r="E18" s="155">
        <v>2025100373</v>
      </c>
      <c r="F18" s="153" t="s">
        <v>804</v>
      </c>
      <c r="G18" s="153">
        <v>891200686</v>
      </c>
      <c r="H18" s="153" t="s">
        <v>2750</v>
      </c>
      <c r="I18" s="153" t="s">
        <v>771</v>
      </c>
      <c r="J18" s="156">
        <v>2025000006</v>
      </c>
      <c r="K18" s="157">
        <v>296430</v>
      </c>
    </row>
    <row r="19" spans="1:12" ht="25.5" hidden="1" customHeight="1" x14ac:dyDescent="0.25">
      <c r="A19" s="524"/>
      <c r="B19" s="148" t="s">
        <v>670</v>
      </c>
      <c r="C19" s="149">
        <v>45817</v>
      </c>
      <c r="D19" s="148" t="s">
        <v>768</v>
      </c>
      <c r="E19" s="150">
        <v>2025100448</v>
      </c>
      <c r="F19" s="148" t="s">
        <v>804</v>
      </c>
      <c r="G19" s="148">
        <v>891200686</v>
      </c>
      <c r="H19" s="148" t="s">
        <v>2751</v>
      </c>
      <c r="I19" s="148" t="s">
        <v>771</v>
      </c>
      <c r="J19" s="151">
        <v>2025000006</v>
      </c>
      <c r="K19" s="152">
        <v>417700</v>
      </c>
      <c r="L19" s="442"/>
    </row>
    <row r="20" spans="1:12" ht="14.25" hidden="1" customHeight="1" x14ac:dyDescent="0.25">
      <c r="A20" s="524"/>
      <c r="B20" s="693"/>
      <c r="C20" s="693"/>
      <c r="D20" s="693"/>
      <c r="E20" s="693"/>
      <c r="F20" s="693"/>
      <c r="G20" s="693"/>
      <c r="H20" s="693"/>
      <c r="I20" s="693"/>
      <c r="J20" s="693"/>
      <c r="K20" s="722"/>
    </row>
    <row r="21" spans="1:12" ht="15" hidden="1" customHeight="1" x14ac:dyDescent="0.25">
      <c r="A21" s="524"/>
      <c r="B21" s="693"/>
      <c r="C21" s="693"/>
      <c r="D21" s="693"/>
      <c r="E21" s="693"/>
      <c r="F21" s="693"/>
      <c r="G21" s="693"/>
      <c r="H21" s="693"/>
      <c r="I21" s="693"/>
      <c r="J21" s="693"/>
      <c r="K21" s="722"/>
    </row>
    <row r="22" spans="1:12" ht="15" hidden="1" customHeight="1" x14ac:dyDescent="0.25">
      <c r="A22" s="524"/>
      <c r="B22" s="633"/>
      <c r="C22" s="633"/>
      <c r="D22" s="633"/>
      <c r="E22" s="633"/>
      <c r="F22" s="633"/>
      <c r="G22" s="633"/>
      <c r="H22" s="633"/>
      <c r="I22" s="633"/>
      <c r="J22" s="278" t="s">
        <v>779</v>
      </c>
      <c r="K22" s="214">
        <v>921640</v>
      </c>
    </row>
    <row r="23" spans="1:12" ht="15.75" hidden="1" customHeight="1" x14ac:dyDescent="0.25">
      <c r="A23" s="524"/>
      <c r="B23" s="278"/>
      <c r="C23" s="327"/>
      <c r="D23" s="327"/>
      <c r="E23" s="427"/>
      <c r="F23" s="428"/>
      <c r="G23" s="327"/>
      <c r="H23" s="327"/>
      <c r="I23" s="327"/>
      <c r="J23" s="327"/>
      <c r="K23" s="327"/>
    </row>
    <row r="24" spans="1:12" ht="15.75" hidden="1" customHeight="1" x14ac:dyDescent="0.25">
      <c r="A24" s="524"/>
      <c r="B24" s="278"/>
      <c r="C24" s="327"/>
      <c r="D24" s="327"/>
      <c r="E24" s="427"/>
      <c r="F24" s="428"/>
      <c r="G24" s="327"/>
      <c r="H24" s="327"/>
      <c r="I24" s="327"/>
      <c r="J24" s="327"/>
      <c r="K24" s="327"/>
    </row>
    <row r="25" spans="1:12" ht="61.5" customHeight="1" x14ac:dyDescent="0.25">
      <c r="A25" s="425"/>
      <c r="B25" s="148" t="s">
        <v>670</v>
      </c>
      <c r="C25" s="149">
        <v>45817</v>
      </c>
      <c r="D25" s="148" t="s">
        <v>768</v>
      </c>
      <c r="E25" s="150">
        <v>2025100448</v>
      </c>
      <c r="F25" s="148" t="s">
        <v>804</v>
      </c>
      <c r="G25" s="148">
        <v>891200686</v>
      </c>
      <c r="H25" s="148" t="s">
        <v>2751</v>
      </c>
      <c r="I25" s="148" t="s">
        <v>771</v>
      </c>
      <c r="J25" s="151">
        <v>2025000006</v>
      </c>
      <c r="K25" s="152">
        <v>417700</v>
      </c>
    </row>
    <row r="26" spans="1:12" ht="61.5" customHeight="1" x14ac:dyDescent="0.25">
      <c r="A26" s="425"/>
      <c r="B26" s="148"/>
      <c r="C26" s="149"/>
      <c r="D26" s="148"/>
      <c r="E26" s="150"/>
      <c r="F26" s="148"/>
      <c r="G26" s="148"/>
      <c r="H26" s="148"/>
      <c r="I26" s="148"/>
      <c r="J26" s="151"/>
      <c r="K26" s="389">
        <f>+K17+K18+K25</f>
        <v>921640</v>
      </c>
    </row>
    <row r="27" spans="1:12" ht="48" customHeight="1" x14ac:dyDescent="0.25">
      <c r="A27" s="707"/>
      <c r="B27" s="723" t="s">
        <v>2570</v>
      </c>
      <c r="C27" s="723"/>
      <c r="D27" s="723"/>
      <c r="E27" s="723"/>
      <c r="F27" s="723"/>
      <c r="G27" s="723"/>
      <c r="H27" s="723"/>
      <c r="I27" s="723"/>
      <c r="J27" s="723"/>
      <c r="K27" s="723"/>
    </row>
    <row r="28" spans="1:12" ht="45" customHeight="1" x14ac:dyDescent="0.25">
      <c r="A28" s="707"/>
      <c r="B28" s="148" t="s">
        <v>741</v>
      </c>
      <c r="C28" s="149">
        <v>45748</v>
      </c>
      <c r="D28" s="148" t="s">
        <v>768</v>
      </c>
      <c r="E28" s="150">
        <v>2025100263</v>
      </c>
      <c r="F28" s="148" t="s">
        <v>1180</v>
      </c>
      <c r="G28" s="148">
        <v>800153993</v>
      </c>
      <c r="H28" s="148" t="s">
        <v>2752</v>
      </c>
      <c r="I28" s="148" t="s">
        <v>771</v>
      </c>
      <c r="J28" s="151">
        <v>2025000003</v>
      </c>
      <c r="K28" s="152">
        <v>108066</v>
      </c>
    </row>
    <row r="29" spans="1:12" ht="37.5" customHeight="1" x14ac:dyDescent="0.25">
      <c r="A29" s="707"/>
      <c r="B29" s="153" t="s">
        <v>741</v>
      </c>
      <c r="C29" s="154">
        <v>45761</v>
      </c>
      <c r="D29" s="153" t="s">
        <v>768</v>
      </c>
      <c r="E29" s="155">
        <v>2025100280</v>
      </c>
      <c r="F29" s="153" t="s">
        <v>845</v>
      </c>
      <c r="G29" s="153">
        <v>830122566</v>
      </c>
      <c r="H29" s="153" t="s">
        <v>2753</v>
      </c>
      <c r="I29" s="153" t="s">
        <v>771</v>
      </c>
      <c r="J29" s="156">
        <v>2025000001</v>
      </c>
      <c r="K29" s="157">
        <v>28264</v>
      </c>
    </row>
    <row r="30" spans="1:12" ht="39.75" customHeight="1" x14ac:dyDescent="0.25">
      <c r="A30" s="707"/>
      <c r="B30" s="148" t="s">
        <v>741</v>
      </c>
      <c r="C30" s="149">
        <v>45772</v>
      </c>
      <c r="D30" s="148" t="s">
        <v>768</v>
      </c>
      <c r="E30" s="150">
        <v>2025100319</v>
      </c>
      <c r="F30" s="148" t="s">
        <v>893</v>
      </c>
      <c r="G30" s="148">
        <v>901028579</v>
      </c>
      <c r="H30" s="148" t="s">
        <v>2754</v>
      </c>
      <c r="I30" s="148" t="s">
        <v>771</v>
      </c>
      <c r="J30" s="151">
        <v>2025000735</v>
      </c>
      <c r="K30" s="152">
        <v>884034</v>
      </c>
    </row>
    <row r="31" spans="1:12" ht="36.75" customHeight="1" x14ac:dyDescent="0.25">
      <c r="A31" s="707"/>
      <c r="B31" s="153" t="s">
        <v>741</v>
      </c>
      <c r="C31" s="154">
        <v>45772</v>
      </c>
      <c r="D31" s="153" t="s">
        <v>768</v>
      </c>
      <c r="E31" s="155">
        <v>2025100320</v>
      </c>
      <c r="F31" s="153" t="s">
        <v>893</v>
      </c>
      <c r="G31" s="153">
        <v>901028579</v>
      </c>
      <c r="H31" s="153" t="s">
        <v>2755</v>
      </c>
      <c r="I31" s="153" t="s">
        <v>771</v>
      </c>
      <c r="J31" s="156">
        <v>2025000736</v>
      </c>
      <c r="K31" s="157">
        <v>884034</v>
      </c>
    </row>
    <row r="32" spans="1:12" ht="36.75" customHeight="1" x14ac:dyDescent="0.25">
      <c r="A32" s="707"/>
      <c r="B32" s="148" t="s">
        <v>741</v>
      </c>
      <c r="C32" s="149">
        <v>45772</v>
      </c>
      <c r="D32" s="148" t="s">
        <v>768</v>
      </c>
      <c r="E32" s="150">
        <v>2025100321</v>
      </c>
      <c r="F32" s="148" t="s">
        <v>893</v>
      </c>
      <c r="G32" s="148">
        <v>901028579</v>
      </c>
      <c r="H32" s="148" t="s">
        <v>2756</v>
      </c>
      <c r="I32" s="148" t="s">
        <v>771</v>
      </c>
      <c r="J32" s="151">
        <v>2025000737</v>
      </c>
      <c r="K32" s="152">
        <v>884034</v>
      </c>
    </row>
    <row r="33" spans="1:11" ht="33.75" customHeight="1" x14ac:dyDescent="0.25">
      <c r="A33" s="707"/>
      <c r="B33" s="153" t="s">
        <v>741</v>
      </c>
      <c r="C33" s="154">
        <v>45779</v>
      </c>
      <c r="D33" s="153" t="s">
        <v>768</v>
      </c>
      <c r="E33" s="155">
        <v>2025100364</v>
      </c>
      <c r="F33" s="153" t="s">
        <v>1180</v>
      </c>
      <c r="G33" s="153">
        <v>800153993</v>
      </c>
      <c r="H33" s="153" t="s">
        <v>2757</v>
      </c>
      <c r="I33" s="153" t="s">
        <v>771</v>
      </c>
      <c r="J33" s="156">
        <v>2025000003</v>
      </c>
      <c r="K33" s="157">
        <v>108066</v>
      </c>
    </row>
    <row r="34" spans="1:11" ht="66.75" customHeight="1" x14ac:dyDescent="0.25">
      <c r="A34" s="707"/>
      <c r="B34" s="148" t="s">
        <v>741</v>
      </c>
      <c r="C34" s="149">
        <v>45790</v>
      </c>
      <c r="D34" s="148" t="s">
        <v>768</v>
      </c>
      <c r="E34" s="150">
        <v>2025100376</v>
      </c>
      <c r="F34" s="148" t="s">
        <v>845</v>
      </c>
      <c r="G34" s="148">
        <v>830122566</v>
      </c>
      <c r="H34" s="148" t="s">
        <v>2758</v>
      </c>
      <c r="I34" s="148" t="s">
        <v>771</v>
      </c>
      <c r="J34" s="151">
        <v>2025000001</v>
      </c>
      <c r="K34" s="152">
        <v>28250</v>
      </c>
    </row>
    <row r="35" spans="1:11" ht="59.25" customHeight="1" x14ac:dyDescent="0.25">
      <c r="A35" s="707"/>
      <c r="B35" s="153" t="s">
        <v>741</v>
      </c>
      <c r="C35" s="154">
        <v>45807</v>
      </c>
      <c r="D35" s="153" t="s">
        <v>768</v>
      </c>
      <c r="E35" s="155">
        <v>2025100428</v>
      </c>
      <c r="F35" s="153" t="s">
        <v>845</v>
      </c>
      <c r="G35" s="153">
        <v>830122566</v>
      </c>
      <c r="H35" s="153" t="s">
        <v>2759</v>
      </c>
      <c r="I35" s="153" t="s">
        <v>771</v>
      </c>
      <c r="J35" s="156">
        <v>2025000001</v>
      </c>
      <c r="K35" s="157">
        <v>90861</v>
      </c>
    </row>
    <row r="36" spans="1:11" ht="29.25" customHeight="1" x14ac:dyDescent="0.25">
      <c r="A36" s="707"/>
      <c r="B36" s="148" t="s">
        <v>741</v>
      </c>
      <c r="C36" s="149">
        <v>45809</v>
      </c>
      <c r="D36" s="148" t="s">
        <v>768</v>
      </c>
      <c r="E36" s="150">
        <v>2025100441</v>
      </c>
      <c r="F36" s="148" t="s">
        <v>1180</v>
      </c>
      <c r="G36" s="148">
        <v>800153993</v>
      </c>
      <c r="H36" s="148" t="s">
        <v>2760</v>
      </c>
      <c r="I36" s="148" t="s">
        <v>771</v>
      </c>
      <c r="J36" s="151">
        <v>2025000003</v>
      </c>
      <c r="K36" s="152">
        <v>108166</v>
      </c>
    </row>
    <row r="37" spans="1:11" ht="29.25" customHeight="1" x14ac:dyDescent="0.25">
      <c r="A37" s="409"/>
      <c r="B37" s="153" t="s">
        <v>741</v>
      </c>
      <c r="C37" s="154">
        <v>45812</v>
      </c>
      <c r="D37" s="153" t="s">
        <v>768</v>
      </c>
      <c r="E37" s="155">
        <v>2025100443</v>
      </c>
      <c r="F37" s="153" t="s">
        <v>893</v>
      </c>
      <c r="G37" s="153">
        <v>901028579</v>
      </c>
      <c r="H37" s="153" t="s">
        <v>2761</v>
      </c>
      <c r="I37" s="153" t="s">
        <v>771</v>
      </c>
      <c r="J37" s="156">
        <v>2025001220</v>
      </c>
      <c r="K37" s="157">
        <v>884034</v>
      </c>
    </row>
    <row r="38" spans="1:11" ht="81" customHeight="1" x14ac:dyDescent="0.25">
      <c r="A38" s="449"/>
      <c r="B38" s="148" t="s">
        <v>741</v>
      </c>
      <c r="C38" s="149">
        <v>45821</v>
      </c>
      <c r="D38" s="148" t="s">
        <v>768</v>
      </c>
      <c r="E38" s="150">
        <v>2025100453</v>
      </c>
      <c r="F38" s="148" t="s">
        <v>845</v>
      </c>
      <c r="G38" s="148">
        <v>830122566</v>
      </c>
      <c r="H38" s="148" t="s">
        <v>2762</v>
      </c>
      <c r="I38" s="148" t="s">
        <v>771</v>
      </c>
      <c r="J38" s="151">
        <v>2025000001</v>
      </c>
      <c r="K38" s="152">
        <v>28264</v>
      </c>
    </row>
    <row r="39" spans="1:11" ht="60" customHeight="1" x14ac:dyDescent="0.25">
      <c r="A39" s="449"/>
      <c r="B39" s="153" t="s">
        <v>741</v>
      </c>
      <c r="C39" s="154">
        <v>45838</v>
      </c>
      <c r="D39" s="153" t="s">
        <v>768</v>
      </c>
      <c r="E39" s="155">
        <v>2025100513</v>
      </c>
      <c r="F39" s="153" t="s">
        <v>845</v>
      </c>
      <c r="G39" s="153">
        <v>830122566</v>
      </c>
      <c r="H39" s="153" t="s">
        <v>2763</v>
      </c>
      <c r="I39" s="153" t="s">
        <v>771</v>
      </c>
      <c r="J39" s="156">
        <v>2025000001</v>
      </c>
      <c r="K39" s="157">
        <v>90861</v>
      </c>
    </row>
    <row r="40" spans="1:11" ht="34.5" customHeight="1" x14ac:dyDescent="0.25">
      <c r="A40" s="449"/>
      <c r="B40" s="148" t="s">
        <v>741</v>
      </c>
      <c r="C40" s="149">
        <v>45776</v>
      </c>
      <c r="D40" s="148" t="s">
        <v>768</v>
      </c>
      <c r="E40" s="150">
        <v>2025400005</v>
      </c>
      <c r="F40" s="148" t="s">
        <v>845</v>
      </c>
      <c r="G40" s="148">
        <v>830122566</v>
      </c>
      <c r="H40" s="148" t="s">
        <v>2764</v>
      </c>
      <c r="I40" s="148" t="s">
        <v>771</v>
      </c>
      <c r="J40" s="151">
        <v>2025000001</v>
      </c>
      <c r="K40" s="152">
        <v>90861</v>
      </c>
    </row>
    <row r="41" spans="1:11" ht="40.5" customHeight="1" x14ac:dyDescent="0.25">
      <c r="A41" s="449"/>
      <c r="B41" s="153" t="s">
        <v>741</v>
      </c>
      <c r="C41" s="154">
        <v>45786</v>
      </c>
      <c r="D41" s="153" t="s">
        <v>768</v>
      </c>
      <c r="E41" s="155">
        <v>2025400006</v>
      </c>
      <c r="F41" s="153" t="s">
        <v>893</v>
      </c>
      <c r="G41" s="153">
        <v>901028579</v>
      </c>
      <c r="H41" s="153" t="s">
        <v>2765</v>
      </c>
      <c r="I41" s="153" t="s">
        <v>771</v>
      </c>
      <c r="J41" s="156">
        <v>2025001005</v>
      </c>
      <c r="K41" s="157">
        <v>884034</v>
      </c>
    </row>
    <row r="42" spans="1:11" ht="30" customHeight="1" x14ac:dyDescent="0.25">
      <c r="B42" s="148" t="s">
        <v>741</v>
      </c>
      <c r="C42" s="149">
        <v>45809</v>
      </c>
      <c r="D42" s="148" t="s">
        <v>768</v>
      </c>
      <c r="E42" s="150">
        <v>2025590110</v>
      </c>
      <c r="F42" s="148" t="s">
        <v>1180</v>
      </c>
      <c r="G42" s="148">
        <v>800153993</v>
      </c>
      <c r="H42" s="148" t="s">
        <v>2766</v>
      </c>
      <c r="I42" s="148" t="s">
        <v>771</v>
      </c>
      <c r="J42" s="151">
        <v>2025000003</v>
      </c>
      <c r="K42" s="152">
        <v>75213</v>
      </c>
    </row>
    <row r="43" spans="1:11" ht="0.75" customHeight="1" x14ac:dyDescent="0.25">
      <c r="A43" s="445"/>
      <c r="B43" s="693"/>
      <c r="C43" s="693"/>
      <c r="D43" s="693"/>
      <c r="E43" s="693"/>
      <c r="F43" s="693"/>
      <c r="G43" s="693"/>
      <c r="H43" s="693"/>
      <c r="I43" s="693"/>
      <c r="J43" s="693"/>
      <c r="K43" s="722"/>
    </row>
    <row r="44" spans="1:11" ht="15" hidden="1" customHeight="1" x14ac:dyDescent="0.25">
      <c r="A44" s="445"/>
      <c r="B44" s="693"/>
      <c r="C44" s="693"/>
      <c r="D44" s="693"/>
      <c r="E44" s="693"/>
      <c r="F44" s="693"/>
      <c r="G44" s="693"/>
      <c r="H44" s="693"/>
      <c r="I44" s="693"/>
      <c r="J44" s="693"/>
      <c r="K44" s="722"/>
    </row>
    <row r="45" spans="1:11" ht="15" hidden="1" customHeight="1" x14ac:dyDescent="0.25">
      <c r="A45" s="445"/>
      <c r="B45" s="633"/>
      <c r="C45" s="633"/>
      <c r="D45" s="633"/>
      <c r="E45" s="633"/>
      <c r="F45" s="633"/>
      <c r="G45" s="633"/>
      <c r="H45" s="633"/>
      <c r="I45" s="633"/>
      <c r="J45" s="278" t="s">
        <v>779</v>
      </c>
      <c r="K45" s="214">
        <v>5177042</v>
      </c>
    </row>
    <row r="46" spans="1:11" ht="120" hidden="1" x14ac:dyDescent="0.25">
      <c r="A46" s="445"/>
      <c r="B46" s="153" t="s">
        <v>740</v>
      </c>
      <c r="C46" s="154">
        <v>45658</v>
      </c>
      <c r="D46" s="153" t="s">
        <v>768</v>
      </c>
      <c r="E46" s="155">
        <v>2025590002</v>
      </c>
      <c r="F46" s="153" t="s">
        <v>1180</v>
      </c>
      <c r="G46" s="153">
        <v>800153993</v>
      </c>
      <c r="H46" s="153" t="s">
        <v>2603</v>
      </c>
      <c r="I46" s="153" t="s">
        <v>771</v>
      </c>
      <c r="J46" s="156">
        <v>2025000002</v>
      </c>
      <c r="K46" s="157">
        <v>73004</v>
      </c>
    </row>
    <row r="47" spans="1:11" ht="120" hidden="1" x14ac:dyDescent="0.25">
      <c r="A47" s="445"/>
      <c r="B47" s="148" t="s">
        <v>740</v>
      </c>
      <c r="C47" s="149">
        <v>45658</v>
      </c>
      <c r="D47" s="148" t="s">
        <v>768</v>
      </c>
      <c r="E47" s="150">
        <v>2025590003</v>
      </c>
      <c r="F47" s="148" t="s">
        <v>1180</v>
      </c>
      <c r="G47" s="148">
        <v>800153993</v>
      </c>
      <c r="H47" s="148" t="s">
        <v>2604</v>
      </c>
      <c r="I47" s="148" t="s">
        <v>771</v>
      </c>
      <c r="J47" s="151">
        <v>2025000002</v>
      </c>
      <c r="K47" s="152">
        <v>73004</v>
      </c>
    </row>
    <row r="48" spans="1:11" ht="120" hidden="1" x14ac:dyDescent="0.25">
      <c r="A48" s="445"/>
      <c r="B48" s="153" t="s">
        <v>740</v>
      </c>
      <c r="C48" s="154">
        <v>45658</v>
      </c>
      <c r="D48" s="153" t="s">
        <v>768</v>
      </c>
      <c r="E48" s="155">
        <v>2025590004</v>
      </c>
      <c r="F48" s="153" t="s">
        <v>1180</v>
      </c>
      <c r="G48" s="153">
        <v>800153993</v>
      </c>
      <c r="H48" s="153" t="s">
        <v>2605</v>
      </c>
      <c r="I48" s="153" t="s">
        <v>771</v>
      </c>
      <c r="J48" s="156">
        <v>2025000002</v>
      </c>
      <c r="K48" s="157">
        <v>73004</v>
      </c>
    </row>
    <row r="49" spans="1:12" ht="17.25" hidden="1" customHeight="1" x14ac:dyDescent="0.25">
      <c r="A49" s="445"/>
      <c r="B49" s="148" t="s">
        <v>740</v>
      </c>
      <c r="C49" s="149">
        <v>45658</v>
      </c>
      <c r="D49" s="148" t="s">
        <v>768</v>
      </c>
      <c r="E49" s="150">
        <v>2025590005</v>
      </c>
      <c r="F49" s="148" t="s">
        <v>1180</v>
      </c>
      <c r="G49" s="148">
        <v>800153993</v>
      </c>
      <c r="H49" s="148" t="s">
        <v>2606</v>
      </c>
      <c r="I49" s="148" t="s">
        <v>771</v>
      </c>
      <c r="J49" s="151">
        <v>2025000002</v>
      </c>
      <c r="K49" s="152">
        <v>62054</v>
      </c>
    </row>
    <row r="50" spans="1:12" ht="13.5" hidden="1" customHeight="1" x14ac:dyDescent="0.25">
      <c r="A50" s="445"/>
      <c r="B50" s="153" t="s">
        <v>740</v>
      </c>
      <c r="C50" s="154">
        <v>45658</v>
      </c>
      <c r="D50" s="153" t="s">
        <v>768</v>
      </c>
      <c r="E50" s="155">
        <v>2025590006</v>
      </c>
      <c r="F50" s="153" t="s">
        <v>1180</v>
      </c>
      <c r="G50" s="153">
        <v>800153993</v>
      </c>
      <c r="H50" s="153" t="s">
        <v>2607</v>
      </c>
      <c r="I50" s="153" t="s">
        <v>771</v>
      </c>
      <c r="J50" s="156">
        <v>2025000002</v>
      </c>
      <c r="K50" s="157">
        <v>62054</v>
      </c>
    </row>
    <row r="51" spans="1:12" ht="44.25" hidden="1" customHeight="1" x14ac:dyDescent="0.25">
      <c r="A51" s="445"/>
      <c r="B51" s="148" t="s">
        <v>740</v>
      </c>
      <c r="C51" s="149">
        <v>45689</v>
      </c>
      <c r="D51" s="148" t="s">
        <v>768</v>
      </c>
      <c r="E51" s="150">
        <v>2025590023</v>
      </c>
      <c r="F51" s="148" t="s">
        <v>1180</v>
      </c>
      <c r="G51" s="148">
        <v>800153993</v>
      </c>
      <c r="H51" s="148" t="s">
        <v>2608</v>
      </c>
      <c r="I51" s="148" t="s">
        <v>771</v>
      </c>
      <c r="J51" s="151">
        <v>2025000002</v>
      </c>
      <c r="K51" s="152">
        <v>75213</v>
      </c>
    </row>
    <row r="52" spans="1:12" ht="34.5" customHeight="1" x14ac:dyDescent="0.25">
      <c r="A52" s="445"/>
      <c r="B52" s="153"/>
      <c r="C52" s="154"/>
      <c r="D52" s="153"/>
      <c r="E52" s="155"/>
      <c r="F52" s="153"/>
      <c r="G52" s="153"/>
      <c r="H52" s="153"/>
      <c r="I52" s="153"/>
      <c r="J52" s="156"/>
      <c r="K52" s="389">
        <f>SUM(K28:K42)</f>
        <v>5177042</v>
      </c>
      <c r="L52" s="442"/>
    </row>
    <row r="53" spans="1:12" ht="41.25" customHeight="1" x14ac:dyDescent="0.25">
      <c r="A53" s="445"/>
      <c r="B53" s="450" t="s">
        <v>2598</v>
      </c>
      <c r="C53" s="154"/>
      <c r="D53" s="153"/>
      <c r="E53" s="155"/>
      <c r="F53" s="153"/>
      <c r="G53" s="153"/>
      <c r="H53" s="153"/>
      <c r="I53" s="153"/>
      <c r="J53" s="156"/>
      <c r="K53" s="451"/>
      <c r="L53" s="442"/>
    </row>
    <row r="54" spans="1:12" ht="41.25" customHeight="1" x14ac:dyDescent="0.25">
      <c r="A54" s="445"/>
      <c r="B54" s="148" t="s">
        <v>2599</v>
      </c>
      <c r="C54" s="149">
        <v>45786</v>
      </c>
      <c r="D54" s="148" t="s">
        <v>768</v>
      </c>
      <c r="E54" s="150">
        <v>2025400007</v>
      </c>
      <c r="F54" s="148" t="s">
        <v>893</v>
      </c>
      <c r="G54" s="148">
        <v>901028579</v>
      </c>
      <c r="H54" s="148" t="s">
        <v>2767</v>
      </c>
      <c r="I54" s="148" t="s">
        <v>771</v>
      </c>
      <c r="J54" s="151">
        <v>2025001005</v>
      </c>
      <c r="K54" s="152">
        <v>176806.73</v>
      </c>
      <c r="L54" s="442"/>
    </row>
    <row r="55" spans="1:12" ht="41.25" customHeight="1" x14ac:dyDescent="0.25">
      <c r="A55" s="445"/>
      <c r="B55" s="153" t="s">
        <v>2599</v>
      </c>
      <c r="C55" s="154">
        <v>45772</v>
      </c>
      <c r="D55" s="153" t="s">
        <v>768</v>
      </c>
      <c r="E55" s="155">
        <v>2025590083</v>
      </c>
      <c r="F55" s="153" t="s">
        <v>893</v>
      </c>
      <c r="G55" s="153">
        <v>901028579</v>
      </c>
      <c r="H55" s="153" t="s">
        <v>2768</v>
      </c>
      <c r="I55" s="153" t="s">
        <v>771</v>
      </c>
      <c r="J55" s="156">
        <v>2025000738</v>
      </c>
      <c r="K55" s="157">
        <v>176806.73</v>
      </c>
      <c r="L55" s="442"/>
    </row>
    <row r="56" spans="1:12" ht="41.25" customHeight="1" x14ac:dyDescent="0.25">
      <c r="A56" s="445"/>
      <c r="B56" s="148" t="s">
        <v>2599</v>
      </c>
      <c r="C56" s="149">
        <v>45772</v>
      </c>
      <c r="D56" s="148" t="s">
        <v>768</v>
      </c>
      <c r="E56" s="150">
        <v>2025590084</v>
      </c>
      <c r="F56" s="148" t="s">
        <v>893</v>
      </c>
      <c r="G56" s="148">
        <v>901028579</v>
      </c>
      <c r="H56" s="148" t="s">
        <v>2769</v>
      </c>
      <c r="I56" s="148" t="s">
        <v>771</v>
      </c>
      <c r="J56" s="151">
        <v>2025000739</v>
      </c>
      <c r="K56" s="152">
        <v>176806.73</v>
      </c>
      <c r="L56" s="442"/>
    </row>
    <row r="57" spans="1:12" ht="41.25" customHeight="1" x14ac:dyDescent="0.25">
      <c r="A57" s="445"/>
      <c r="B57" s="153" t="s">
        <v>2599</v>
      </c>
      <c r="C57" s="154">
        <v>45772</v>
      </c>
      <c r="D57" s="153" t="s">
        <v>768</v>
      </c>
      <c r="E57" s="155">
        <v>2025590085</v>
      </c>
      <c r="F57" s="153" t="s">
        <v>893</v>
      </c>
      <c r="G57" s="153">
        <v>901028579</v>
      </c>
      <c r="H57" s="153" t="s">
        <v>2770</v>
      </c>
      <c r="I57" s="153" t="s">
        <v>771</v>
      </c>
      <c r="J57" s="156">
        <v>2025000740</v>
      </c>
      <c r="K57" s="157">
        <v>176806.73</v>
      </c>
      <c r="L57" s="442"/>
    </row>
    <row r="58" spans="1:12" ht="41.25" customHeight="1" x14ac:dyDescent="0.25">
      <c r="A58" s="445"/>
      <c r="B58" s="148" t="s">
        <v>2599</v>
      </c>
      <c r="C58" s="149">
        <v>45812</v>
      </c>
      <c r="D58" s="148" t="s">
        <v>768</v>
      </c>
      <c r="E58" s="150">
        <v>2025590117</v>
      </c>
      <c r="F58" s="148" t="s">
        <v>893</v>
      </c>
      <c r="G58" s="148">
        <v>901028579</v>
      </c>
      <c r="H58" s="148" t="s">
        <v>2771</v>
      </c>
      <c r="I58" s="148" t="s">
        <v>771</v>
      </c>
      <c r="J58" s="151">
        <v>2025001220</v>
      </c>
      <c r="K58" s="152">
        <v>176806.73</v>
      </c>
      <c r="L58" s="442"/>
    </row>
    <row r="59" spans="1:12" ht="41.25" customHeight="1" x14ac:dyDescent="0.25">
      <c r="A59" s="445"/>
      <c r="B59" s="148"/>
      <c r="C59" s="149"/>
      <c r="D59" s="148"/>
      <c r="E59" s="150"/>
      <c r="F59" s="148"/>
      <c r="G59" s="148"/>
      <c r="H59" s="148"/>
      <c r="I59" s="148"/>
      <c r="J59" s="151"/>
      <c r="K59" s="389">
        <f>SUM(K54:K58)</f>
        <v>884033.65</v>
      </c>
      <c r="L59" s="442"/>
    </row>
    <row r="60" spans="1:12" ht="41.25" customHeight="1" x14ac:dyDescent="0.25">
      <c r="A60" s="445"/>
      <c r="B60" s="452" t="s">
        <v>2772</v>
      </c>
      <c r="C60" s="201"/>
      <c r="D60" s="200"/>
      <c r="E60" s="202"/>
      <c r="F60" s="200"/>
      <c r="G60" s="200"/>
      <c r="H60" s="200"/>
      <c r="I60" s="200"/>
      <c r="J60" s="203"/>
      <c r="K60" s="263"/>
      <c r="L60" s="442"/>
    </row>
    <row r="61" spans="1:12" ht="44.25" customHeight="1" x14ac:dyDescent="0.25">
      <c r="A61" s="425"/>
      <c r="B61" s="148" t="s">
        <v>740</v>
      </c>
      <c r="C61" s="149">
        <v>45749</v>
      </c>
      <c r="D61" s="148" t="s">
        <v>768</v>
      </c>
      <c r="E61" s="150">
        <v>2025590069</v>
      </c>
      <c r="F61" s="148" t="s">
        <v>1180</v>
      </c>
      <c r="G61" s="148">
        <v>800153993</v>
      </c>
      <c r="H61" s="148" t="s">
        <v>2773</v>
      </c>
      <c r="I61" s="148" t="s">
        <v>771</v>
      </c>
      <c r="J61" s="151">
        <v>2025000002</v>
      </c>
      <c r="K61" s="152">
        <v>75213</v>
      </c>
    </row>
    <row r="62" spans="1:12" ht="21.75" customHeight="1" x14ac:dyDescent="0.25">
      <c r="A62" s="524" t="s">
        <v>1957</v>
      </c>
      <c r="B62" s="153" t="s">
        <v>740</v>
      </c>
      <c r="C62" s="154">
        <v>45749</v>
      </c>
      <c r="D62" s="153" t="s">
        <v>768</v>
      </c>
      <c r="E62" s="155">
        <v>2025590070</v>
      </c>
      <c r="F62" s="153" t="s">
        <v>1180</v>
      </c>
      <c r="G62" s="153">
        <v>800153993</v>
      </c>
      <c r="H62" s="153" t="s">
        <v>2774</v>
      </c>
      <c r="I62" s="153" t="s">
        <v>771</v>
      </c>
      <c r="J62" s="156">
        <v>2025000002</v>
      </c>
      <c r="K62" s="157">
        <v>75213</v>
      </c>
    </row>
    <row r="63" spans="1:12" ht="21.75" customHeight="1" x14ac:dyDescent="0.25">
      <c r="A63" s="524"/>
      <c r="B63" s="148" t="s">
        <v>740</v>
      </c>
      <c r="C63" s="149">
        <v>45749</v>
      </c>
      <c r="D63" s="148" t="s">
        <v>768</v>
      </c>
      <c r="E63" s="150">
        <v>2025590071</v>
      </c>
      <c r="F63" s="148" t="s">
        <v>1180</v>
      </c>
      <c r="G63" s="148">
        <v>800153993</v>
      </c>
      <c r="H63" s="148" t="s">
        <v>2775</v>
      </c>
      <c r="I63" s="148" t="s">
        <v>771</v>
      </c>
      <c r="J63" s="151">
        <v>2025000002</v>
      </c>
      <c r="K63" s="152">
        <v>75213</v>
      </c>
    </row>
    <row r="64" spans="1:12" ht="42.75" customHeight="1" x14ac:dyDescent="0.25">
      <c r="A64" s="524"/>
      <c r="B64" s="153" t="s">
        <v>740</v>
      </c>
      <c r="C64" s="154">
        <v>45749</v>
      </c>
      <c r="D64" s="153" t="s">
        <v>768</v>
      </c>
      <c r="E64" s="155">
        <v>2025590072</v>
      </c>
      <c r="F64" s="153" t="s">
        <v>1180</v>
      </c>
      <c r="G64" s="153">
        <v>800153993</v>
      </c>
      <c r="H64" s="153" t="s">
        <v>2776</v>
      </c>
      <c r="I64" s="153" t="s">
        <v>771</v>
      </c>
      <c r="J64" s="156">
        <v>2025000002</v>
      </c>
      <c r="K64" s="157">
        <v>75213</v>
      </c>
    </row>
    <row r="65" spans="1:12" ht="28.5" customHeight="1" x14ac:dyDescent="0.3">
      <c r="A65" s="524"/>
      <c r="B65" s="148" t="s">
        <v>740</v>
      </c>
      <c r="C65" s="149">
        <v>45749</v>
      </c>
      <c r="D65" s="148" t="s">
        <v>768</v>
      </c>
      <c r="E65" s="150">
        <v>2025590073</v>
      </c>
      <c r="F65" s="148" t="s">
        <v>1180</v>
      </c>
      <c r="G65" s="148">
        <v>800153993</v>
      </c>
      <c r="H65" s="148" t="s">
        <v>2777</v>
      </c>
      <c r="I65" s="148" t="s">
        <v>771</v>
      </c>
      <c r="J65" s="151">
        <v>2025000002</v>
      </c>
      <c r="K65" s="152">
        <v>73004</v>
      </c>
      <c r="L65" s="453"/>
    </row>
    <row r="66" spans="1:12" ht="54" customHeight="1" x14ac:dyDescent="0.3">
      <c r="A66" s="524"/>
      <c r="B66" s="153" t="s">
        <v>740</v>
      </c>
      <c r="C66" s="154">
        <v>45749</v>
      </c>
      <c r="D66" s="153" t="s">
        <v>768</v>
      </c>
      <c r="E66" s="155">
        <v>2025590074</v>
      </c>
      <c r="F66" s="153" t="s">
        <v>1180</v>
      </c>
      <c r="G66" s="153">
        <v>800153993</v>
      </c>
      <c r="H66" s="153" t="s">
        <v>2778</v>
      </c>
      <c r="I66" s="153" t="s">
        <v>771</v>
      </c>
      <c r="J66" s="156">
        <v>2025000002</v>
      </c>
      <c r="K66" s="157">
        <v>73004</v>
      </c>
      <c r="L66" s="453"/>
    </row>
    <row r="67" spans="1:12" ht="56.25" customHeight="1" x14ac:dyDescent="0.25">
      <c r="A67" s="524"/>
      <c r="B67" s="148" t="s">
        <v>740</v>
      </c>
      <c r="C67" s="149">
        <v>45778</v>
      </c>
      <c r="D67" s="148" t="s">
        <v>768</v>
      </c>
      <c r="E67" s="150">
        <v>2025590091</v>
      </c>
      <c r="F67" s="148" t="s">
        <v>1180</v>
      </c>
      <c r="G67" s="148">
        <v>800153993</v>
      </c>
      <c r="H67" s="148" t="s">
        <v>2779</v>
      </c>
      <c r="I67" s="148" t="s">
        <v>771</v>
      </c>
      <c r="J67" s="151">
        <v>2025000002</v>
      </c>
      <c r="K67" s="152">
        <v>75213</v>
      </c>
      <c r="L67" s="411"/>
    </row>
    <row r="68" spans="1:12" ht="42" customHeight="1" x14ac:dyDescent="0.3">
      <c r="A68" s="524"/>
      <c r="B68" s="153" t="s">
        <v>740</v>
      </c>
      <c r="C68" s="154">
        <v>45778</v>
      </c>
      <c r="D68" s="153" t="s">
        <v>768</v>
      </c>
      <c r="E68" s="155">
        <v>2025590092</v>
      </c>
      <c r="F68" s="153" t="s">
        <v>1180</v>
      </c>
      <c r="G68" s="153">
        <v>800153993</v>
      </c>
      <c r="H68" s="153" t="s">
        <v>2766</v>
      </c>
      <c r="I68" s="153" t="s">
        <v>771</v>
      </c>
      <c r="J68" s="156">
        <v>2025000002</v>
      </c>
      <c r="K68" s="157">
        <v>75213</v>
      </c>
      <c r="L68" s="453"/>
    </row>
    <row r="69" spans="1:12" ht="36.75" customHeight="1" x14ac:dyDescent="0.3">
      <c r="A69" s="524"/>
      <c r="B69" s="148" t="s">
        <v>740</v>
      </c>
      <c r="C69" s="149">
        <v>45778</v>
      </c>
      <c r="D69" s="148" t="s">
        <v>768</v>
      </c>
      <c r="E69" s="150">
        <v>2025590093</v>
      </c>
      <c r="F69" s="148" t="s">
        <v>1180</v>
      </c>
      <c r="G69" s="148">
        <v>800153993</v>
      </c>
      <c r="H69" s="148" t="s">
        <v>2780</v>
      </c>
      <c r="I69" s="148" t="s">
        <v>771</v>
      </c>
      <c r="J69" s="151">
        <v>2025000002</v>
      </c>
      <c r="K69" s="152">
        <v>75213</v>
      </c>
      <c r="L69" s="453"/>
    </row>
    <row r="70" spans="1:12" ht="37.5" customHeight="1" x14ac:dyDescent="0.25">
      <c r="A70" s="524"/>
      <c r="B70" s="153" t="s">
        <v>740</v>
      </c>
      <c r="C70" s="154">
        <v>45778</v>
      </c>
      <c r="D70" s="153" t="s">
        <v>768</v>
      </c>
      <c r="E70" s="155">
        <v>2025590094</v>
      </c>
      <c r="F70" s="153" t="s">
        <v>1180</v>
      </c>
      <c r="G70" s="153">
        <v>800153993</v>
      </c>
      <c r="H70" s="153" t="s">
        <v>2781</v>
      </c>
      <c r="I70" s="153" t="s">
        <v>771</v>
      </c>
      <c r="J70" s="156">
        <v>2025000002</v>
      </c>
      <c r="K70" s="157">
        <v>75213</v>
      </c>
      <c r="L70" s="412"/>
    </row>
    <row r="71" spans="1:12" ht="45" customHeight="1" x14ac:dyDescent="0.25">
      <c r="A71" s="524"/>
      <c r="B71" s="148" t="s">
        <v>740</v>
      </c>
      <c r="C71" s="149">
        <v>45778</v>
      </c>
      <c r="D71" s="148" t="s">
        <v>768</v>
      </c>
      <c r="E71" s="150">
        <v>2025590095</v>
      </c>
      <c r="F71" s="148" t="s">
        <v>1180</v>
      </c>
      <c r="G71" s="148">
        <v>800153993</v>
      </c>
      <c r="H71" s="148" t="s">
        <v>2782</v>
      </c>
      <c r="I71" s="148" t="s">
        <v>771</v>
      </c>
      <c r="J71" s="151">
        <v>2025000002</v>
      </c>
      <c r="K71" s="152">
        <v>73004</v>
      </c>
    </row>
    <row r="72" spans="1:12" ht="120" x14ac:dyDescent="0.25">
      <c r="A72" s="407"/>
      <c r="B72" s="153" t="s">
        <v>740</v>
      </c>
      <c r="C72" s="154">
        <v>45778</v>
      </c>
      <c r="D72" s="153" t="s">
        <v>768</v>
      </c>
      <c r="E72" s="155">
        <v>2025590096</v>
      </c>
      <c r="F72" s="153" t="s">
        <v>1180</v>
      </c>
      <c r="G72" s="153">
        <v>800153993</v>
      </c>
      <c r="H72" s="153" t="s">
        <v>2783</v>
      </c>
      <c r="I72" s="153" t="s">
        <v>771</v>
      </c>
      <c r="J72" s="156">
        <v>2025000002</v>
      </c>
      <c r="K72" s="157">
        <v>73004</v>
      </c>
    </row>
    <row r="73" spans="1:12" ht="15" customHeight="1" x14ac:dyDescent="0.25">
      <c r="A73" s="407"/>
      <c r="B73" s="148" t="s">
        <v>740</v>
      </c>
      <c r="C73" s="149">
        <v>45809</v>
      </c>
      <c r="D73" s="148" t="s">
        <v>768</v>
      </c>
      <c r="E73" s="150">
        <v>2025590109</v>
      </c>
      <c r="F73" s="148" t="s">
        <v>1180</v>
      </c>
      <c r="G73" s="148">
        <v>800153993</v>
      </c>
      <c r="H73" s="148" t="s">
        <v>2784</v>
      </c>
      <c r="I73" s="148" t="s">
        <v>771</v>
      </c>
      <c r="J73" s="151">
        <v>2025000002</v>
      </c>
      <c r="K73" s="152">
        <v>75213</v>
      </c>
      <c r="L73" s="442"/>
    </row>
    <row r="74" spans="1:12" ht="40.5" customHeight="1" x14ac:dyDescent="0.25">
      <c r="A74" s="407"/>
      <c r="B74" s="153" t="s">
        <v>740</v>
      </c>
      <c r="C74" s="154">
        <v>45809</v>
      </c>
      <c r="D74" s="153" t="s">
        <v>768</v>
      </c>
      <c r="E74" s="155">
        <v>2025590111</v>
      </c>
      <c r="F74" s="153" t="s">
        <v>1180</v>
      </c>
      <c r="G74" s="153">
        <v>800153993</v>
      </c>
      <c r="H74" s="153" t="s">
        <v>2785</v>
      </c>
      <c r="I74" s="153" t="s">
        <v>771</v>
      </c>
      <c r="J74" s="156">
        <v>2025000002</v>
      </c>
      <c r="K74" s="157">
        <v>75213</v>
      </c>
    </row>
    <row r="75" spans="1:12" ht="120" x14ac:dyDescent="0.25">
      <c r="A75" s="407"/>
      <c r="B75" s="148" t="s">
        <v>740</v>
      </c>
      <c r="C75" s="149">
        <v>45809</v>
      </c>
      <c r="D75" s="148" t="s">
        <v>768</v>
      </c>
      <c r="E75" s="150">
        <v>2025590112</v>
      </c>
      <c r="F75" s="148" t="s">
        <v>1180</v>
      </c>
      <c r="G75" s="148">
        <v>800153993</v>
      </c>
      <c r="H75" s="148" t="s">
        <v>2786</v>
      </c>
      <c r="I75" s="148" t="s">
        <v>771</v>
      </c>
      <c r="J75" s="151">
        <v>2025000002</v>
      </c>
      <c r="K75" s="152">
        <v>75213</v>
      </c>
    </row>
    <row r="76" spans="1:12" ht="120" x14ac:dyDescent="0.25">
      <c r="A76" s="407"/>
      <c r="B76" s="153" t="s">
        <v>740</v>
      </c>
      <c r="C76" s="154">
        <v>45809</v>
      </c>
      <c r="D76" s="153" t="s">
        <v>768</v>
      </c>
      <c r="E76" s="155">
        <v>2025590113</v>
      </c>
      <c r="F76" s="153" t="s">
        <v>1180</v>
      </c>
      <c r="G76" s="153">
        <v>800153993</v>
      </c>
      <c r="H76" s="153" t="s">
        <v>2787</v>
      </c>
      <c r="I76" s="153" t="s">
        <v>771</v>
      </c>
      <c r="J76" s="156">
        <v>2025000002</v>
      </c>
      <c r="K76" s="157">
        <v>75213</v>
      </c>
    </row>
    <row r="77" spans="1:12" ht="120" x14ac:dyDescent="0.25">
      <c r="A77" s="407"/>
      <c r="B77" s="148" t="s">
        <v>740</v>
      </c>
      <c r="C77" s="149">
        <v>45809</v>
      </c>
      <c r="D77" s="148" t="s">
        <v>768</v>
      </c>
      <c r="E77" s="150">
        <v>2025590114</v>
      </c>
      <c r="F77" s="148" t="s">
        <v>1180</v>
      </c>
      <c r="G77" s="148">
        <v>800153993</v>
      </c>
      <c r="H77" s="148" t="s">
        <v>2788</v>
      </c>
      <c r="I77" s="148" t="s">
        <v>771</v>
      </c>
      <c r="J77" s="151">
        <v>2025000002</v>
      </c>
      <c r="K77" s="152">
        <v>73004</v>
      </c>
    </row>
    <row r="78" spans="1:12" ht="31.5" customHeight="1" x14ac:dyDescent="0.25">
      <c r="A78" s="407"/>
      <c r="B78" s="148"/>
      <c r="C78" s="149"/>
      <c r="D78" s="148"/>
      <c r="E78" s="150"/>
      <c r="F78" s="148"/>
      <c r="G78" s="148"/>
      <c r="H78" s="148"/>
      <c r="I78" s="148"/>
      <c r="J78" s="151"/>
      <c r="K78" s="389">
        <f>SUM(K61:K77)</f>
        <v>1267576</v>
      </c>
    </row>
    <row r="79" spans="1:12" ht="20.25" x14ac:dyDescent="0.25">
      <c r="A79" s="407"/>
      <c r="B79" s="454" t="s">
        <v>2789</v>
      </c>
      <c r="C79" s="149"/>
      <c r="D79" s="148"/>
      <c r="E79" s="150"/>
      <c r="F79" s="148"/>
      <c r="G79" s="148"/>
      <c r="H79" s="148"/>
      <c r="I79" s="148"/>
      <c r="J79" s="151"/>
      <c r="K79" s="464"/>
    </row>
    <row r="80" spans="1:12" ht="60" x14ac:dyDescent="0.3">
      <c r="A80" s="407"/>
      <c r="B80" s="148" t="s">
        <v>668</v>
      </c>
      <c r="C80" s="149">
        <v>45758</v>
      </c>
      <c r="D80" s="148" t="s">
        <v>1200</v>
      </c>
      <c r="E80" s="150">
        <v>2025000172</v>
      </c>
      <c r="F80" s="148" t="s">
        <v>900</v>
      </c>
      <c r="G80" s="148">
        <v>814003050</v>
      </c>
      <c r="H80" s="148" t="s">
        <v>2790</v>
      </c>
      <c r="I80" s="148" t="s">
        <v>771</v>
      </c>
      <c r="J80" s="151">
        <v>2025000666</v>
      </c>
      <c r="K80" s="152">
        <v>4411193</v>
      </c>
      <c r="L80" s="453"/>
    </row>
    <row r="81" spans="1:12" ht="60" x14ac:dyDescent="0.25">
      <c r="A81" s="407"/>
      <c r="B81" s="153" t="s">
        <v>668</v>
      </c>
      <c r="C81" s="154">
        <v>45773</v>
      </c>
      <c r="D81" s="153" t="s">
        <v>1200</v>
      </c>
      <c r="E81" s="155">
        <v>2025000207</v>
      </c>
      <c r="F81" s="153" t="s">
        <v>900</v>
      </c>
      <c r="G81" s="153">
        <v>814003050</v>
      </c>
      <c r="H81" s="153" t="s">
        <v>2791</v>
      </c>
      <c r="I81" s="153" t="s">
        <v>771</v>
      </c>
      <c r="J81" s="156">
        <v>2025000706</v>
      </c>
      <c r="K81" s="157">
        <v>1812234</v>
      </c>
      <c r="L81" s="263"/>
    </row>
    <row r="82" spans="1:12" ht="60" x14ac:dyDescent="0.3">
      <c r="A82" s="407"/>
      <c r="B82" s="148" t="s">
        <v>668</v>
      </c>
      <c r="C82" s="149">
        <v>45773</v>
      </c>
      <c r="D82" s="148" t="s">
        <v>1200</v>
      </c>
      <c r="E82" s="150">
        <v>2025000208</v>
      </c>
      <c r="F82" s="148" t="s">
        <v>900</v>
      </c>
      <c r="G82" s="148">
        <v>814003050</v>
      </c>
      <c r="H82" s="148" t="s">
        <v>2792</v>
      </c>
      <c r="I82" s="148" t="s">
        <v>771</v>
      </c>
      <c r="J82" s="151">
        <v>2025000707</v>
      </c>
      <c r="K82" s="152">
        <v>1978125</v>
      </c>
      <c r="L82" s="453"/>
    </row>
    <row r="83" spans="1:12" ht="75" x14ac:dyDescent="0.3">
      <c r="A83" s="407"/>
      <c r="B83" s="153" t="s">
        <v>668</v>
      </c>
      <c r="C83" s="154">
        <v>45793</v>
      </c>
      <c r="D83" s="153" t="s">
        <v>1200</v>
      </c>
      <c r="E83" s="155">
        <v>2025000255</v>
      </c>
      <c r="F83" s="153" t="s">
        <v>900</v>
      </c>
      <c r="G83" s="153">
        <v>814003050</v>
      </c>
      <c r="H83" s="153" t="s">
        <v>2793</v>
      </c>
      <c r="I83" s="153" t="s">
        <v>771</v>
      </c>
      <c r="J83" s="156">
        <v>2025001055</v>
      </c>
      <c r="K83" s="157">
        <v>4971703</v>
      </c>
      <c r="L83" s="453"/>
    </row>
    <row r="84" spans="1:12" ht="90" x14ac:dyDescent="0.25">
      <c r="A84" s="407"/>
      <c r="B84" s="148" t="s">
        <v>668</v>
      </c>
      <c r="C84" s="149">
        <v>45807</v>
      </c>
      <c r="D84" s="148" t="s">
        <v>1200</v>
      </c>
      <c r="E84" s="150">
        <v>2025000329</v>
      </c>
      <c r="F84" s="148" t="s">
        <v>900</v>
      </c>
      <c r="G84" s="148">
        <v>814003050</v>
      </c>
      <c r="H84" s="148" t="s">
        <v>2794</v>
      </c>
      <c r="I84" s="148" t="s">
        <v>771</v>
      </c>
      <c r="J84" s="151">
        <v>2025001149</v>
      </c>
      <c r="K84" s="152">
        <v>4319198</v>
      </c>
      <c r="L84" s="259"/>
    </row>
    <row r="85" spans="1:12" ht="90" x14ac:dyDescent="0.3">
      <c r="A85" s="407"/>
      <c r="B85" s="153" t="s">
        <v>668</v>
      </c>
      <c r="C85" s="154">
        <v>45825</v>
      </c>
      <c r="D85" s="153" t="s">
        <v>1200</v>
      </c>
      <c r="E85" s="155">
        <v>2025000340</v>
      </c>
      <c r="F85" s="153" t="s">
        <v>900</v>
      </c>
      <c r="G85" s="153">
        <v>814003050</v>
      </c>
      <c r="H85" s="153" t="s">
        <v>2795</v>
      </c>
      <c r="I85" s="153" t="s">
        <v>771</v>
      </c>
      <c r="J85" s="156">
        <v>2025001205</v>
      </c>
      <c r="K85" s="157">
        <v>4276972</v>
      </c>
      <c r="L85" s="453"/>
    </row>
    <row r="86" spans="1:12" ht="34.5" customHeight="1" x14ac:dyDescent="0.25">
      <c r="A86" s="407"/>
      <c r="B86" s="633"/>
      <c r="C86" s="633"/>
      <c r="D86" s="633"/>
      <c r="E86" s="633"/>
      <c r="F86" s="633"/>
      <c r="G86" s="633"/>
      <c r="H86" s="633"/>
      <c r="I86" s="633"/>
      <c r="J86" s="278" t="s">
        <v>779</v>
      </c>
      <c r="K86" s="314">
        <v>21769425</v>
      </c>
    </row>
    <row r="87" spans="1:12" ht="51.75" customHeight="1" x14ac:dyDescent="0.25">
      <c r="A87" s="409"/>
      <c r="B87" s="448" t="s">
        <v>2801</v>
      </c>
      <c r="C87" s="278"/>
      <c r="D87" s="278"/>
      <c r="E87" s="278"/>
      <c r="F87" s="278"/>
      <c r="G87" s="278"/>
      <c r="H87" s="278"/>
      <c r="I87" s="278"/>
      <c r="J87" s="278"/>
      <c r="K87" s="214"/>
    </row>
    <row r="88" spans="1:12" ht="23.25" customHeight="1" x14ac:dyDescent="0.25">
      <c r="A88" s="409"/>
      <c r="B88" s="148" t="s">
        <v>669</v>
      </c>
      <c r="C88" s="149">
        <v>45761</v>
      </c>
      <c r="D88" s="148" t="s">
        <v>1206</v>
      </c>
      <c r="E88" s="150">
        <v>2025000068</v>
      </c>
      <c r="F88" s="148" t="s">
        <v>900</v>
      </c>
      <c r="G88" s="148">
        <v>814003050</v>
      </c>
      <c r="H88" s="148" t="s">
        <v>2796</v>
      </c>
      <c r="I88" s="148" t="s">
        <v>771</v>
      </c>
      <c r="J88" s="151">
        <v>2025000612</v>
      </c>
      <c r="K88" s="152">
        <v>600224</v>
      </c>
    </row>
    <row r="89" spans="1:12" ht="60" x14ac:dyDescent="0.25">
      <c r="A89" s="409"/>
      <c r="B89" s="153" t="s">
        <v>669</v>
      </c>
      <c r="C89" s="154">
        <v>45777</v>
      </c>
      <c r="D89" s="153" t="s">
        <v>1206</v>
      </c>
      <c r="E89" s="155">
        <v>2025000084</v>
      </c>
      <c r="F89" s="153" t="s">
        <v>900</v>
      </c>
      <c r="G89" s="153">
        <v>814003050</v>
      </c>
      <c r="H89" s="153" t="s">
        <v>2797</v>
      </c>
      <c r="I89" s="153" t="s">
        <v>771</v>
      </c>
      <c r="J89" s="156">
        <v>2025000715</v>
      </c>
      <c r="K89" s="157">
        <v>796780</v>
      </c>
    </row>
    <row r="90" spans="1:12" ht="75" x14ac:dyDescent="0.25">
      <c r="A90" s="407"/>
      <c r="B90" s="148" t="s">
        <v>669</v>
      </c>
      <c r="C90" s="149">
        <v>45803</v>
      </c>
      <c r="D90" s="148" t="s">
        <v>1206</v>
      </c>
      <c r="E90" s="150">
        <v>2025000091</v>
      </c>
      <c r="F90" s="148" t="s">
        <v>900</v>
      </c>
      <c r="G90" s="148">
        <v>814003050</v>
      </c>
      <c r="H90" s="148" t="s">
        <v>2798</v>
      </c>
      <c r="I90" s="148" t="s">
        <v>771</v>
      </c>
      <c r="J90" s="151">
        <v>2025001063</v>
      </c>
      <c r="K90" s="152">
        <v>782704</v>
      </c>
    </row>
    <row r="91" spans="1:12" ht="90" x14ac:dyDescent="0.25">
      <c r="A91" s="390"/>
      <c r="B91" s="153" t="s">
        <v>669</v>
      </c>
      <c r="C91" s="154">
        <v>45817</v>
      </c>
      <c r="D91" s="153" t="s">
        <v>1206</v>
      </c>
      <c r="E91" s="155">
        <v>2025000104</v>
      </c>
      <c r="F91" s="153" t="s">
        <v>900</v>
      </c>
      <c r="G91" s="153">
        <v>814003050</v>
      </c>
      <c r="H91" s="153" t="s">
        <v>2799</v>
      </c>
      <c r="I91" s="153" t="s">
        <v>771</v>
      </c>
      <c r="J91" s="156">
        <v>2025001255</v>
      </c>
      <c r="K91" s="157">
        <v>523813</v>
      </c>
    </row>
    <row r="92" spans="1:12" ht="14.25" customHeight="1" x14ac:dyDescent="0.25">
      <c r="A92" s="390"/>
      <c r="B92" s="148" t="s">
        <v>669</v>
      </c>
      <c r="C92" s="149">
        <v>45833</v>
      </c>
      <c r="D92" s="148" t="s">
        <v>1206</v>
      </c>
      <c r="E92" s="150">
        <v>2025000108</v>
      </c>
      <c r="F92" s="148" t="s">
        <v>900</v>
      </c>
      <c r="G92" s="148">
        <v>814003050</v>
      </c>
      <c r="H92" s="148" t="s">
        <v>2800</v>
      </c>
      <c r="I92" s="148" t="s">
        <v>771</v>
      </c>
      <c r="J92" s="151">
        <v>2025001511</v>
      </c>
      <c r="K92" s="152">
        <v>539024</v>
      </c>
    </row>
    <row r="93" spans="1:12" ht="15" hidden="1" customHeight="1" x14ac:dyDescent="0.25">
      <c r="A93" s="391"/>
      <c r="B93" s="693"/>
      <c r="C93" s="693"/>
      <c r="D93" s="693"/>
      <c r="E93" s="693"/>
      <c r="F93" s="693"/>
      <c r="G93" s="693"/>
      <c r="H93" s="693"/>
      <c r="I93" s="693"/>
      <c r="J93" s="693"/>
      <c r="K93" s="429"/>
    </row>
    <row r="94" spans="1:12" ht="36" customHeight="1" x14ac:dyDescent="0.25">
      <c r="A94" s="390"/>
      <c r="B94" s="633"/>
      <c r="C94" s="633"/>
      <c r="D94" s="633"/>
      <c r="E94" s="633"/>
      <c r="F94" s="633"/>
      <c r="G94" s="633"/>
      <c r="H94" s="633"/>
      <c r="I94" s="633"/>
      <c r="J94" s="278" t="s">
        <v>779</v>
      </c>
      <c r="K94" s="314">
        <v>3242545</v>
      </c>
      <c r="L94" s="442"/>
    </row>
    <row r="95" spans="1:12" ht="20.25" x14ac:dyDescent="0.25">
      <c r="A95" s="290"/>
      <c r="B95" s="454" t="s">
        <v>2423</v>
      </c>
      <c r="C95" s="454"/>
      <c r="D95" s="454"/>
      <c r="E95" s="454"/>
      <c r="F95" s="454"/>
      <c r="G95" s="454"/>
      <c r="H95" s="454"/>
      <c r="I95" s="454"/>
      <c r="J95" s="454"/>
      <c r="K95" s="313"/>
    </row>
    <row r="96" spans="1:12" ht="28.5" x14ac:dyDescent="0.25">
      <c r="A96" s="290"/>
      <c r="B96" s="455" t="s">
        <v>758</v>
      </c>
      <c r="C96" s="456" t="s">
        <v>760</v>
      </c>
      <c r="D96" s="456" t="s">
        <v>761</v>
      </c>
      <c r="E96" s="457"/>
      <c r="F96" s="455" t="s">
        <v>762</v>
      </c>
      <c r="G96" s="455" t="s">
        <v>763</v>
      </c>
      <c r="H96" s="455" t="s">
        <v>764</v>
      </c>
      <c r="I96" s="455" t="s">
        <v>46</v>
      </c>
      <c r="J96" s="455" t="s">
        <v>765</v>
      </c>
      <c r="K96" s="199" t="s">
        <v>766</v>
      </c>
    </row>
    <row r="97" spans="1:12" ht="90" x14ac:dyDescent="0.25">
      <c r="A97" s="290"/>
      <c r="B97" s="148" t="s">
        <v>667</v>
      </c>
      <c r="C97" s="149">
        <v>45804</v>
      </c>
      <c r="D97" s="148" t="s">
        <v>1206</v>
      </c>
      <c r="E97" s="150">
        <v>2025000094</v>
      </c>
      <c r="F97" s="148" t="s">
        <v>1882</v>
      </c>
      <c r="G97" s="148">
        <v>27282101</v>
      </c>
      <c r="H97" s="148" t="s">
        <v>2802</v>
      </c>
      <c r="I97" s="148" t="s">
        <v>771</v>
      </c>
      <c r="J97" s="151">
        <v>2025000007</v>
      </c>
      <c r="K97" s="389">
        <v>81013</v>
      </c>
    </row>
    <row r="98" spans="1:12" x14ac:dyDescent="0.25">
      <c r="A98" s="290"/>
      <c r="B98" s="606"/>
      <c r="C98" s="606"/>
      <c r="D98" s="606"/>
      <c r="E98" s="606"/>
      <c r="F98" s="606"/>
      <c r="G98" s="606"/>
      <c r="H98" s="606"/>
      <c r="I98" s="606"/>
      <c r="J98" s="606"/>
      <c r="K98" s="724"/>
    </row>
    <row r="99" spans="1:12" x14ac:dyDescent="0.25">
      <c r="A99" s="290"/>
      <c r="B99" s="606"/>
      <c r="C99" s="606"/>
      <c r="D99" s="606"/>
      <c r="E99" s="606"/>
      <c r="F99" s="606"/>
      <c r="G99" s="606"/>
      <c r="H99" s="606"/>
      <c r="I99" s="606"/>
      <c r="J99" s="606"/>
      <c r="K99" s="725"/>
    </row>
    <row r="100" spans="1:12" ht="20.25" x14ac:dyDescent="0.25">
      <c r="A100" s="290"/>
      <c r="B100" s="432" t="s">
        <v>2900</v>
      </c>
      <c r="C100" s="200"/>
      <c r="D100" s="200"/>
      <c r="E100" s="200"/>
      <c r="F100" s="200"/>
      <c r="G100" s="200"/>
      <c r="H100" s="200"/>
      <c r="I100" s="200"/>
      <c r="J100" s="200"/>
    </row>
    <row r="101" spans="1:12" x14ac:dyDescent="0.25">
      <c r="A101" s="290"/>
      <c r="B101" s="199" t="s">
        <v>758</v>
      </c>
      <c r="C101" s="199" t="s">
        <v>760</v>
      </c>
      <c r="D101" s="199" t="s">
        <v>761</v>
      </c>
      <c r="E101" s="199" t="s">
        <v>762</v>
      </c>
      <c r="F101" s="199" t="s">
        <v>763</v>
      </c>
      <c r="G101" s="199" t="s">
        <v>764</v>
      </c>
      <c r="H101" s="199" t="s">
        <v>46</v>
      </c>
      <c r="I101" s="199" t="s">
        <v>765</v>
      </c>
      <c r="J101" s="199" t="s">
        <v>762</v>
      </c>
      <c r="K101" s="199" t="s">
        <v>766</v>
      </c>
    </row>
    <row r="102" spans="1:12" ht="24" customHeight="1" x14ac:dyDescent="0.25">
      <c r="A102" s="290"/>
      <c r="B102" s="148" t="s">
        <v>666</v>
      </c>
      <c r="C102" s="149">
        <v>45804</v>
      </c>
      <c r="D102" s="148" t="s">
        <v>1200</v>
      </c>
      <c r="E102" s="150">
        <v>2025000300</v>
      </c>
      <c r="F102" s="148" t="s">
        <v>2727</v>
      </c>
      <c r="G102" s="148">
        <v>901904903</v>
      </c>
      <c r="H102" s="148" t="s">
        <v>2805</v>
      </c>
      <c r="I102" s="148" t="s">
        <v>771</v>
      </c>
      <c r="J102" s="151">
        <v>2025001140</v>
      </c>
      <c r="K102" s="389">
        <v>43500</v>
      </c>
    </row>
    <row r="103" spans="1:12" ht="24" customHeight="1" x14ac:dyDescent="0.25">
      <c r="A103" s="290"/>
      <c r="B103" s="200"/>
      <c r="C103" s="201"/>
      <c r="D103" s="200"/>
      <c r="E103" s="202"/>
      <c r="F103" s="200"/>
      <c r="G103" s="200"/>
      <c r="H103" s="200"/>
      <c r="I103" s="200"/>
      <c r="J103" s="203"/>
      <c r="K103" s="263"/>
    </row>
    <row r="104" spans="1:12" ht="53.25" customHeight="1" x14ac:dyDescent="0.25">
      <c r="B104" s="726" t="s">
        <v>2852</v>
      </c>
      <c r="C104" s="726"/>
      <c r="D104" s="726"/>
      <c r="E104" s="726"/>
      <c r="F104" s="726"/>
      <c r="G104" s="726"/>
      <c r="H104" s="726"/>
      <c r="I104" s="726"/>
      <c r="J104" s="33"/>
      <c r="K104" s="313"/>
    </row>
    <row r="105" spans="1:12" x14ac:dyDescent="0.25">
      <c r="B105" s="199" t="s">
        <v>758</v>
      </c>
      <c r="C105" s="199" t="s">
        <v>760</v>
      </c>
      <c r="D105" s="199" t="s">
        <v>761</v>
      </c>
      <c r="E105" s="199" t="s">
        <v>762</v>
      </c>
      <c r="F105" s="199" t="s">
        <v>763</v>
      </c>
      <c r="G105" s="199" t="s">
        <v>764</v>
      </c>
      <c r="H105" s="199" t="s">
        <v>46</v>
      </c>
      <c r="I105" s="199" t="s">
        <v>765</v>
      </c>
      <c r="J105" s="199" t="s">
        <v>762</v>
      </c>
      <c r="K105" s="199" t="s">
        <v>766</v>
      </c>
    </row>
    <row r="106" spans="1:12" ht="210" x14ac:dyDescent="0.25">
      <c r="B106" s="148" t="s">
        <v>444</v>
      </c>
      <c r="C106" s="149">
        <v>45772</v>
      </c>
      <c r="D106" s="148" t="s">
        <v>768</v>
      </c>
      <c r="E106" s="150">
        <v>2025100285</v>
      </c>
      <c r="F106" s="148" t="s">
        <v>2558</v>
      </c>
      <c r="G106" s="148">
        <v>1004135574</v>
      </c>
      <c r="H106" s="148" t="s">
        <v>2806</v>
      </c>
      <c r="I106" s="148" t="s">
        <v>771</v>
      </c>
      <c r="J106" s="151">
        <v>2025000375</v>
      </c>
      <c r="K106" s="152">
        <v>2500000</v>
      </c>
    </row>
    <row r="107" spans="1:12" ht="225" x14ac:dyDescent="0.25">
      <c r="B107" s="153" t="s">
        <v>444</v>
      </c>
      <c r="C107" s="154">
        <v>45772</v>
      </c>
      <c r="D107" s="153" t="s">
        <v>768</v>
      </c>
      <c r="E107" s="155">
        <v>2025100286</v>
      </c>
      <c r="F107" s="153" t="s">
        <v>1011</v>
      </c>
      <c r="G107" s="153">
        <v>1085256774</v>
      </c>
      <c r="H107" s="153" t="s">
        <v>2807</v>
      </c>
      <c r="I107" s="153" t="s">
        <v>771</v>
      </c>
      <c r="J107" s="156">
        <v>2025000379</v>
      </c>
      <c r="K107" s="157">
        <v>1747200</v>
      </c>
    </row>
    <row r="108" spans="1:12" ht="285" x14ac:dyDescent="0.25">
      <c r="B108" s="148" t="s">
        <v>444</v>
      </c>
      <c r="C108" s="149">
        <v>45772</v>
      </c>
      <c r="D108" s="148" t="s">
        <v>768</v>
      </c>
      <c r="E108" s="150">
        <v>2025100287</v>
      </c>
      <c r="F108" s="148" t="s">
        <v>2670</v>
      </c>
      <c r="G108" s="148">
        <v>1112465702</v>
      </c>
      <c r="H108" s="148" t="s">
        <v>2808</v>
      </c>
      <c r="I108" s="148" t="s">
        <v>771</v>
      </c>
      <c r="J108" s="151">
        <v>2025000170</v>
      </c>
      <c r="K108" s="152">
        <v>5500000</v>
      </c>
      <c r="L108" s="442"/>
    </row>
    <row r="109" spans="1:12" ht="195" x14ac:dyDescent="0.25">
      <c r="B109" s="153" t="s">
        <v>444</v>
      </c>
      <c r="C109" s="154">
        <v>45772</v>
      </c>
      <c r="D109" s="153" t="s">
        <v>768</v>
      </c>
      <c r="E109" s="155">
        <v>2025100288</v>
      </c>
      <c r="F109" s="153" t="s">
        <v>2667</v>
      </c>
      <c r="G109" s="153">
        <v>1080901655</v>
      </c>
      <c r="H109" s="153" t="s">
        <v>2809</v>
      </c>
      <c r="I109" s="153" t="s">
        <v>771</v>
      </c>
      <c r="J109" s="156">
        <v>2025000260</v>
      </c>
      <c r="K109" s="157">
        <v>2500000</v>
      </c>
    </row>
    <row r="110" spans="1:12" ht="210" x14ac:dyDescent="0.25">
      <c r="B110" s="148" t="s">
        <v>444</v>
      </c>
      <c r="C110" s="149">
        <v>45772</v>
      </c>
      <c r="D110" s="148" t="s">
        <v>768</v>
      </c>
      <c r="E110" s="150">
        <v>2025100289</v>
      </c>
      <c r="F110" s="148" t="s">
        <v>2658</v>
      </c>
      <c r="G110" s="148">
        <v>1085336874</v>
      </c>
      <c r="H110" s="148" t="s">
        <v>2810</v>
      </c>
      <c r="I110" s="148" t="s">
        <v>771</v>
      </c>
      <c r="J110" s="151">
        <v>2025000376</v>
      </c>
      <c r="K110" s="152">
        <v>2500000</v>
      </c>
    </row>
    <row r="111" spans="1:12" ht="210" x14ac:dyDescent="0.25">
      <c r="B111" s="153" t="s">
        <v>444</v>
      </c>
      <c r="C111" s="154">
        <v>45772</v>
      </c>
      <c r="D111" s="153" t="s">
        <v>768</v>
      </c>
      <c r="E111" s="155">
        <v>2025100291</v>
      </c>
      <c r="F111" s="153" t="s">
        <v>2289</v>
      </c>
      <c r="G111" s="153">
        <v>27180896</v>
      </c>
      <c r="H111" s="153" t="s">
        <v>2811</v>
      </c>
      <c r="I111" s="153" t="s">
        <v>771</v>
      </c>
      <c r="J111" s="156">
        <v>2025000378</v>
      </c>
      <c r="K111" s="157">
        <v>2600000</v>
      </c>
    </row>
    <row r="112" spans="1:12" ht="195" x14ac:dyDescent="0.25">
      <c r="B112" s="148" t="s">
        <v>444</v>
      </c>
      <c r="C112" s="149">
        <v>45772</v>
      </c>
      <c r="D112" s="148" t="s">
        <v>768</v>
      </c>
      <c r="E112" s="150">
        <v>2025100292</v>
      </c>
      <c r="F112" s="148" t="s">
        <v>1851</v>
      </c>
      <c r="G112" s="148">
        <v>87070246</v>
      </c>
      <c r="H112" s="148" t="s">
        <v>2812</v>
      </c>
      <c r="I112" s="148" t="s">
        <v>771</v>
      </c>
      <c r="J112" s="151">
        <v>2025000377</v>
      </c>
      <c r="K112" s="152">
        <v>2600000</v>
      </c>
    </row>
    <row r="113" spans="2:11" ht="135" x14ac:dyDescent="0.25">
      <c r="B113" s="153" t="s">
        <v>444</v>
      </c>
      <c r="C113" s="154">
        <v>45772</v>
      </c>
      <c r="D113" s="153" t="s">
        <v>768</v>
      </c>
      <c r="E113" s="155">
        <v>2025100294</v>
      </c>
      <c r="F113" s="153" t="s">
        <v>2655</v>
      </c>
      <c r="G113" s="153">
        <v>1004509137</v>
      </c>
      <c r="H113" s="153" t="s">
        <v>2813</v>
      </c>
      <c r="I113" s="153" t="s">
        <v>771</v>
      </c>
      <c r="J113" s="156">
        <v>2025000754</v>
      </c>
      <c r="K113" s="157">
        <v>1090000</v>
      </c>
    </row>
    <row r="114" spans="2:11" ht="180" x14ac:dyDescent="0.25">
      <c r="B114" s="148" t="s">
        <v>444</v>
      </c>
      <c r="C114" s="149">
        <v>45772</v>
      </c>
      <c r="D114" s="148" t="s">
        <v>768</v>
      </c>
      <c r="E114" s="150">
        <v>2025100296</v>
      </c>
      <c r="F114" s="148" t="s">
        <v>2665</v>
      </c>
      <c r="G114" s="148">
        <v>1114838096</v>
      </c>
      <c r="H114" s="148" t="s">
        <v>2814</v>
      </c>
      <c r="I114" s="148" t="s">
        <v>771</v>
      </c>
      <c r="J114" s="151">
        <v>2025000756</v>
      </c>
      <c r="K114" s="152">
        <v>2800000</v>
      </c>
    </row>
    <row r="115" spans="2:11" ht="165" x14ac:dyDescent="0.25">
      <c r="B115" s="153" t="s">
        <v>444</v>
      </c>
      <c r="C115" s="154">
        <v>45772</v>
      </c>
      <c r="D115" s="153" t="s">
        <v>768</v>
      </c>
      <c r="E115" s="155">
        <v>2025100297</v>
      </c>
      <c r="F115" s="153" t="s">
        <v>2815</v>
      </c>
      <c r="G115" s="153">
        <v>1085338364</v>
      </c>
      <c r="H115" s="153" t="s">
        <v>2816</v>
      </c>
      <c r="I115" s="153" t="s">
        <v>771</v>
      </c>
      <c r="J115" s="156">
        <v>2025000757</v>
      </c>
      <c r="K115" s="157">
        <v>3100000</v>
      </c>
    </row>
    <row r="116" spans="2:11" ht="135" x14ac:dyDescent="0.25">
      <c r="B116" s="148" t="s">
        <v>444</v>
      </c>
      <c r="C116" s="149">
        <v>45772</v>
      </c>
      <c r="D116" s="148" t="s">
        <v>768</v>
      </c>
      <c r="E116" s="150">
        <v>2025100305</v>
      </c>
      <c r="F116" s="148" t="s">
        <v>2661</v>
      </c>
      <c r="G116" s="148">
        <v>1085343403</v>
      </c>
      <c r="H116" s="148" t="s">
        <v>2817</v>
      </c>
      <c r="I116" s="148" t="s">
        <v>771</v>
      </c>
      <c r="J116" s="151">
        <v>2025000769</v>
      </c>
      <c r="K116" s="152">
        <v>864000</v>
      </c>
    </row>
    <row r="117" spans="2:11" ht="135" x14ac:dyDescent="0.25">
      <c r="B117" s="153" t="s">
        <v>444</v>
      </c>
      <c r="C117" s="154">
        <v>45772</v>
      </c>
      <c r="D117" s="153" t="s">
        <v>768</v>
      </c>
      <c r="E117" s="155">
        <v>2025100306</v>
      </c>
      <c r="F117" s="153" t="s">
        <v>2649</v>
      </c>
      <c r="G117" s="153">
        <v>27281512</v>
      </c>
      <c r="H117" s="153" t="s">
        <v>2818</v>
      </c>
      <c r="I117" s="153" t="s">
        <v>771</v>
      </c>
      <c r="J117" s="156">
        <v>2025000770</v>
      </c>
      <c r="K117" s="157">
        <v>1420000</v>
      </c>
    </row>
    <row r="118" spans="2:11" ht="225" x14ac:dyDescent="0.25">
      <c r="B118" s="148" t="s">
        <v>444</v>
      </c>
      <c r="C118" s="149">
        <v>45772</v>
      </c>
      <c r="D118" s="148" t="s">
        <v>768</v>
      </c>
      <c r="E118" s="150">
        <v>2025100315</v>
      </c>
      <c r="F118" s="148" t="s">
        <v>2819</v>
      </c>
      <c r="G118" s="148">
        <v>1085337623</v>
      </c>
      <c r="H118" s="148" t="s">
        <v>2820</v>
      </c>
      <c r="I118" s="148" t="s">
        <v>771</v>
      </c>
      <c r="J118" s="151">
        <v>2025000057</v>
      </c>
      <c r="K118" s="152">
        <v>1303400</v>
      </c>
    </row>
    <row r="119" spans="2:11" ht="225" x14ac:dyDescent="0.25">
      <c r="B119" s="153" t="s">
        <v>444</v>
      </c>
      <c r="C119" s="154">
        <v>45772</v>
      </c>
      <c r="D119" s="153" t="s">
        <v>768</v>
      </c>
      <c r="E119" s="155">
        <v>2025100316</v>
      </c>
      <c r="F119" s="153" t="s">
        <v>2819</v>
      </c>
      <c r="G119" s="153">
        <v>1085337623</v>
      </c>
      <c r="H119" s="153" t="s">
        <v>2821</v>
      </c>
      <c r="I119" s="153" t="s">
        <v>771</v>
      </c>
      <c r="J119" s="156">
        <v>2025000057</v>
      </c>
      <c r="K119" s="157">
        <v>2300000</v>
      </c>
    </row>
    <row r="120" spans="2:11" ht="180" x14ac:dyDescent="0.25">
      <c r="B120" s="148" t="s">
        <v>444</v>
      </c>
      <c r="C120" s="149">
        <v>45791</v>
      </c>
      <c r="D120" s="148" t="s">
        <v>768</v>
      </c>
      <c r="E120" s="150">
        <v>2025100381</v>
      </c>
      <c r="F120" s="148" t="s">
        <v>1846</v>
      </c>
      <c r="G120" s="148">
        <v>98382699</v>
      </c>
      <c r="H120" s="148" t="s">
        <v>2822</v>
      </c>
      <c r="I120" s="148" t="s">
        <v>771</v>
      </c>
      <c r="J120" s="151">
        <v>2025001004</v>
      </c>
      <c r="K120" s="152">
        <v>850000</v>
      </c>
    </row>
    <row r="121" spans="2:11" ht="240" x14ac:dyDescent="0.25">
      <c r="B121" s="153" t="s">
        <v>444</v>
      </c>
      <c r="C121" s="154">
        <v>45791</v>
      </c>
      <c r="D121" s="153" t="s">
        <v>768</v>
      </c>
      <c r="E121" s="155">
        <v>2025100382</v>
      </c>
      <c r="F121" s="153" t="s">
        <v>2230</v>
      </c>
      <c r="G121" s="153">
        <v>900274678</v>
      </c>
      <c r="H121" s="153" t="s">
        <v>2823</v>
      </c>
      <c r="I121" s="153" t="s">
        <v>771</v>
      </c>
      <c r="J121" s="156">
        <v>2025000010</v>
      </c>
      <c r="K121" s="157">
        <v>2567395</v>
      </c>
    </row>
    <row r="122" spans="2:11" ht="210" x14ac:dyDescent="0.25">
      <c r="B122" s="148" t="s">
        <v>444</v>
      </c>
      <c r="C122" s="149">
        <v>45803</v>
      </c>
      <c r="D122" s="148" t="s">
        <v>768</v>
      </c>
      <c r="E122" s="150">
        <v>2025100386</v>
      </c>
      <c r="F122" s="148" t="s">
        <v>2289</v>
      </c>
      <c r="G122" s="148">
        <v>27180896</v>
      </c>
      <c r="H122" s="148" t="s">
        <v>2824</v>
      </c>
      <c r="I122" s="148" t="s">
        <v>771</v>
      </c>
      <c r="J122" s="151">
        <v>2025000898</v>
      </c>
      <c r="K122" s="152">
        <v>2600000</v>
      </c>
    </row>
    <row r="123" spans="2:11" ht="210" x14ac:dyDescent="0.25">
      <c r="B123" s="153" t="s">
        <v>444</v>
      </c>
      <c r="C123" s="154">
        <v>45803</v>
      </c>
      <c r="D123" s="153" t="s">
        <v>768</v>
      </c>
      <c r="E123" s="155">
        <v>2025100387</v>
      </c>
      <c r="F123" s="153" t="s">
        <v>2658</v>
      </c>
      <c r="G123" s="153">
        <v>1085336874</v>
      </c>
      <c r="H123" s="153" t="s">
        <v>2825</v>
      </c>
      <c r="I123" s="153" t="s">
        <v>771</v>
      </c>
      <c r="J123" s="156">
        <v>2025000897</v>
      </c>
      <c r="K123" s="157">
        <v>2500000</v>
      </c>
    </row>
    <row r="124" spans="2:11" ht="210" x14ac:dyDescent="0.25">
      <c r="B124" s="148" t="s">
        <v>444</v>
      </c>
      <c r="C124" s="149">
        <v>45803</v>
      </c>
      <c r="D124" s="148" t="s">
        <v>768</v>
      </c>
      <c r="E124" s="150">
        <v>2025100388</v>
      </c>
      <c r="F124" s="148" t="s">
        <v>2686</v>
      </c>
      <c r="G124" s="148">
        <v>1004236086</v>
      </c>
      <c r="H124" s="148" t="s">
        <v>2826</v>
      </c>
      <c r="I124" s="148" t="s">
        <v>771</v>
      </c>
      <c r="J124" s="151">
        <v>2025000912</v>
      </c>
      <c r="K124" s="152">
        <v>2500000</v>
      </c>
    </row>
    <row r="125" spans="2:11" ht="210" x14ac:dyDescent="0.25">
      <c r="B125" s="153" t="s">
        <v>444</v>
      </c>
      <c r="C125" s="154">
        <v>45803</v>
      </c>
      <c r="D125" s="153" t="s">
        <v>768</v>
      </c>
      <c r="E125" s="155">
        <v>2025100389</v>
      </c>
      <c r="F125" s="153" t="s">
        <v>2558</v>
      </c>
      <c r="G125" s="153">
        <v>1004135574</v>
      </c>
      <c r="H125" s="153" t="s">
        <v>2827</v>
      </c>
      <c r="I125" s="153" t="s">
        <v>771</v>
      </c>
      <c r="J125" s="156">
        <v>2025000896</v>
      </c>
      <c r="K125" s="157">
        <v>2500000</v>
      </c>
    </row>
    <row r="126" spans="2:11" ht="225" x14ac:dyDescent="0.25">
      <c r="B126" s="148" t="s">
        <v>444</v>
      </c>
      <c r="C126" s="149">
        <v>45803</v>
      </c>
      <c r="D126" s="148" t="s">
        <v>768</v>
      </c>
      <c r="E126" s="150">
        <v>2025100390</v>
      </c>
      <c r="F126" s="148" t="s">
        <v>1011</v>
      </c>
      <c r="G126" s="148">
        <v>1085256774</v>
      </c>
      <c r="H126" s="148" t="s">
        <v>2828</v>
      </c>
      <c r="I126" s="148" t="s">
        <v>771</v>
      </c>
      <c r="J126" s="151">
        <v>2025000899</v>
      </c>
      <c r="K126" s="152">
        <v>1747200</v>
      </c>
    </row>
    <row r="127" spans="2:11" ht="285" x14ac:dyDescent="0.25">
      <c r="B127" s="153" t="s">
        <v>444</v>
      </c>
      <c r="C127" s="154">
        <v>45803</v>
      </c>
      <c r="D127" s="153" t="s">
        <v>768</v>
      </c>
      <c r="E127" s="155">
        <v>2025100391</v>
      </c>
      <c r="F127" s="153" t="s">
        <v>2670</v>
      </c>
      <c r="G127" s="153">
        <v>1112465702</v>
      </c>
      <c r="H127" s="153" t="s">
        <v>2829</v>
      </c>
      <c r="I127" s="153" t="s">
        <v>771</v>
      </c>
      <c r="J127" s="156">
        <v>2025000170</v>
      </c>
      <c r="K127" s="157">
        <v>3600000</v>
      </c>
    </row>
    <row r="128" spans="2:11" ht="195" x14ac:dyDescent="0.25">
      <c r="B128" s="148" t="s">
        <v>444</v>
      </c>
      <c r="C128" s="149">
        <v>45803</v>
      </c>
      <c r="D128" s="148" t="s">
        <v>768</v>
      </c>
      <c r="E128" s="150">
        <v>2025100392</v>
      </c>
      <c r="F128" s="148" t="s">
        <v>2395</v>
      </c>
      <c r="G128" s="148">
        <v>1085307429</v>
      </c>
      <c r="H128" s="148" t="s">
        <v>2830</v>
      </c>
      <c r="I128" s="148" t="s">
        <v>771</v>
      </c>
      <c r="J128" s="151">
        <v>2025000009</v>
      </c>
      <c r="K128" s="152">
        <v>2951200</v>
      </c>
    </row>
    <row r="129" spans="2:12" ht="135" x14ac:dyDescent="0.25">
      <c r="B129" s="153" t="s">
        <v>444</v>
      </c>
      <c r="C129" s="154">
        <v>45803</v>
      </c>
      <c r="D129" s="153" t="s">
        <v>768</v>
      </c>
      <c r="E129" s="155">
        <v>2025100393</v>
      </c>
      <c r="F129" s="153" t="s">
        <v>2661</v>
      </c>
      <c r="G129" s="153">
        <v>1085343403</v>
      </c>
      <c r="H129" s="153" t="s">
        <v>2831</v>
      </c>
      <c r="I129" s="153" t="s">
        <v>771</v>
      </c>
      <c r="J129" s="156">
        <v>2025001119</v>
      </c>
      <c r="K129" s="157">
        <v>864000</v>
      </c>
    </row>
    <row r="130" spans="2:12" ht="210" x14ac:dyDescent="0.25">
      <c r="B130" s="148" t="s">
        <v>444</v>
      </c>
      <c r="C130" s="149">
        <v>45803</v>
      </c>
      <c r="D130" s="148" t="s">
        <v>768</v>
      </c>
      <c r="E130" s="150">
        <v>2025100396</v>
      </c>
      <c r="F130" s="148" t="s">
        <v>2686</v>
      </c>
      <c r="G130" s="148">
        <v>1004236086</v>
      </c>
      <c r="H130" s="148" t="s">
        <v>2832</v>
      </c>
      <c r="I130" s="148" t="s">
        <v>771</v>
      </c>
      <c r="J130" s="151">
        <v>2025000912</v>
      </c>
      <c r="K130" s="152">
        <v>2500000</v>
      </c>
      <c r="L130" s="442"/>
    </row>
    <row r="131" spans="2:12" ht="165" x14ac:dyDescent="0.25">
      <c r="B131" s="153" t="s">
        <v>444</v>
      </c>
      <c r="C131" s="154">
        <v>45803</v>
      </c>
      <c r="D131" s="153" t="s">
        <v>768</v>
      </c>
      <c r="E131" s="155">
        <v>2025100401</v>
      </c>
      <c r="F131" s="153" t="s">
        <v>2815</v>
      </c>
      <c r="G131" s="153">
        <v>1085338364</v>
      </c>
      <c r="H131" s="153" t="s">
        <v>2833</v>
      </c>
      <c r="I131" s="153" t="s">
        <v>771</v>
      </c>
      <c r="J131" s="156">
        <v>2025001128</v>
      </c>
      <c r="K131" s="157">
        <v>3100000</v>
      </c>
    </row>
    <row r="132" spans="2:12" ht="150" x14ac:dyDescent="0.25">
      <c r="B132" s="148" t="s">
        <v>444</v>
      </c>
      <c r="C132" s="149">
        <v>45807</v>
      </c>
      <c r="D132" s="148" t="s">
        <v>768</v>
      </c>
      <c r="E132" s="150">
        <v>2025100426</v>
      </c>
      <c r="F132" s="148" t="s">
        <v>2649</v>
      </c>
      <c r="G132" s="148">
        <v>27281512</v>
      </c>
      <c r="H132" s="148" t="s">
        <v>2834</v>
      </c>
      <c r="I132" s="148" t="s">
        <v>771</v>
      </c>
      <c r="J132" s="151">
        <v>2025000907</v>
      </c>
      <c r="K132" s="152">
        <v>1900000</v>
      </c>
    </row>
    <row r="133" spans="2:12" ht="195" x14ac:dyDescent="0.25">
      <c r="B133" s="153" t="s">
        <v>444</v>
      </c>
      <c r="C133" s="154">
        <v>45811</v>
      </c>
      <c r="D133" s="153" t="s">
        <v>768</v>
      </c>
      <c r="E133" s="155">
        <v>2025100442</v>
      </c>
      <c r="F133" s="153" t="s">
        <v>2665</v>
      </c>
      <c r="G133" s="153">
        <v>1114838096</v>
      </c>
      <c r="H133" s="153" t="s">
        <v>2835</v>
      </c>
      <c r="I133" s="153" t="s">
        <v>771</v>
      </c>
      <c r="J133" s="156">
        <v>2025001244</v>
      </c>
      <c r="K133" s="157">
        <v>2500000</v>
      </c>
    </row>
    <row r="134" spans="2:12" ht="225" x14ac:dyDescent="0.25">
      <c r="B134" s="148" t="s">
        <v>444</v>
      </c>
      <c r="C134" s="149">
        <v>45821</v>
      </c>
      <c r="D134" s="148" t="s">
        <v>768</v>
      </c>
      <c r="E134" s="150">
        <v>2025100450</v>
      </c>
      <c r="F134" s="148" t="s">
        <v>2836</v>
      </c>
      <c r="G134" s="148">
        <v>1088730564</v>
      </c>
      <c r="H134" s="148" t="s">
        <v>2837</v>
      </c>
      <c r="I134" s="148" t="s">
        <v>771</v>
      </c>
      <c r="J134" s="151">
        <v>2025000976</v>
      </c>
      <c r="K134" s="152">
        <v>2600000</v>
      </c>
    </row>
    <row r="135" spans="2:12" ht="210" x14ac:dyDescent="0.25">
      <c r="B135" s="153" t="s">
        <v>444</v>
      </c>
      <c r="C135" s="154">
        <v>45834</v>
      </c>
      <c r="D135" s="153" t="s">
        <v>768</v>
      </c>
      <c r="E135" s="155">
        <v>2025100462</v>
      </c>
      <c r="F135" s="153" t="s">
        <v>2686</v>
      </c>
      <c r="G135" s="153">
        <v>1004236086</v>
      </c>
      <c r="H135" s="153" t="s">
        <v>2838</v>
      </c>
      <c r="I135" s="153" t="s">
        <v>771</v>
      </c>
      <c r="J135" s="156">
        <v>2025000912</v>
      </c>
      <c r="K135" s="157">
        <v>2500000</v>
      </c>
    </row>
    <row r="136" spans="2:12" ht="15" customHeight="1" x14ac:dyDescent="0.25">
      <c r="B136" s="148" t="s">
        <v>444</v>
      </c>
      <c r="C136" s="149">
        <v>45834</v>
      </c>
      <c r="D136" s="148" t="s">
        <v>768</v>
      </c>
      <c r="E136" s="150">
        <v>2025100463</v>
      </c>
      <c r="F136" s="148" t="s">
        <v>1011</v>
      </c>
      <c r="G136" s="148">
        <v>1085256774</v>
      </c>
      <c r="H136" s="148" t="s">
        <v>2839</v>
      </c>
      <c r="I136" s="148" t="s">
        <v>771</v>
      </c>
      <c r="J136" s="151">
        <v>2025000899</v>
      </c>
      <c r="K136" s="152">
        <v>1747200</v>
      </c>
    </row>
    <row r="137" spans="2:12" ht="15" customHeight="1" x14ac:dyDescent="0.25">
      <c r="B137" s="153" t="s">
        <v>444</v>
      </c>
      <c r="C137" s="154">
        <v>45834</v>
      </c>
      <c r="D137" s="153" t="s">
        <v>768</v>
      </c>
      <c r="E137" s="155">
        <v>2025100464</v>
      </c>
      <c r="F137" s="153" t="s">
        <v>2840</v>
      </c>
      <c r="G137" s="153">
        <v>6718196</v>
      </c>
      <c r="H137" s="153" t="s">
        <v>2841</v>
      </c>
      <c r="I137" s="153" t="s">
        <v>771</v>
      </c>
      <c r="J137" s="156">
        <v>2025001227</v>
      </c>
      <c r="K137" s="157">
        <v>2000000</v>
      </c>
    </row>
    <row r="138" spans="2:12" ht="210" x14ac:dyDescent="0.25">
      <c r="B138" s="148" t="s">
        <v>444</v>
      </c>
      <c r="C138" s="149">
        <v>45834</v>
      </c>
      <c r="D138" s="148" t="s">
        <v>768</v>
      </c>
      <c r="E138" s="150">
        <v>2025100465</v>
      </c>
      <c r="F138" s="148" t="s">
        <v>2558</v>
      </c>
      <c r="G138" s="148">
        <v>1004135574</v>
      </c>
      <c r="H138" s="148" t="s">
        <v>2842</v>
      </c>
      <c r="I138" s="148" t="s">
        <v>771</v>
      </c>
      <c r="J138" s="151">
        <v>2025000896</v>
      </c>
      <c r="K138" s="152">
        <v>2500000</v>
      </c>
      <c r="L138" s="442"/>
    </row>
    <row r="139" spans="2:12" ht="150" x14ac:dyDescent="0.25">
      <c r="B139" s="153" t="s">
        <v>444</v>
      </c>
      <c r="C139" s="154">
        <v>45836</v>
      </c>
      <c r="D139" s="153" t="s">
        <v>768</v>
      </c>
      <c r="E139" s="155">
        <v>2025100488</v>
      </c>
      <c r="F139" s="153" t="s">
        <v>2649</v>
      </c>
      <c r="G139" s="153">
        <v>27281512</v>
      </c>
      <c r="H139" s="153" t="s">
        <v>2843</v>
      </c>
      <c r="I139" s="153" t="s">
        <v>771</v>
      </c>
      <c r="J139" s="156">
        <v>2025000907</v>
      </c>
      <c r="K139" s="157">
        <v>1900000</v>
      </c>
    </row>
    <row r="140" spans="2:12" ht="210" x14ac:dyDescent="0.25">
      <c r="B140" s="148" t="s">
        <v>444</v>
      </c>
      <c r="C140" s="149">
        <v>45835</v>
      </c>
      <c r="D140" s="148" t="s">
        <v>768</v>
      </c>
      <c r="E140" s="150">
        <v>2025100492</v>
      </c>
      <c r="F140" s="148" t="s">
        <v>2289</v>
      </c>
      <c r="G140" s="148">
        <v>27180896</v>
      </c>
      <c r="H140" s="148" t="s">
        <v>2844</v>
      </c>
      <c r="I140" s="148" t="s">
        <v>771</v>
      </c>
      <c r="J140" s="151">
        <v>2025000898</v>
      </c>
      <c r="K140" s="152">
        <v>2600000</v>
      </c>
    </row>
    <row r="141" spans="2:12" ht="195" x14ac:dyDescent="0.25">
      <c r="B141" s="153" t="s">
        <v>444</v>
      </c>
      <c r="C141" s="154">
        <v>45836</v>
      </c>
      <c r="D141" s="153" t="s">
        <v>768</v>
      </c>
      <c r="E141" s="155">
        <v>2025100493</v>
      </c>
      <c r="F141" s="153" t="s">
        <v>2395</v>
      </c>
      <c r="G141" s="153">
        <v>1085307429</v>
      </c>
      <c r="H141" s="153" t="s">
        <v>2845</v>
      </c>
      <c r="I141" s="153" t="s">
        <v>771</v>
      </c>
      <c r="J141" s="156">
        <v>2025000553</v>
      </c>
      <c r="K141" s="157">
        <v>2951200</v>
      </c>
    </row>
    <row r="142" spans="2:12" ht="195" x14ac:dyDescent="0.25">
      <c r="B142" s="148" t="s">
        <v>444</v>
      </c>
      <c r="C142" s="149">
        <v>45836</v>
      </c>
      <c r="D142" s="148" t="s">
        <v>768</v>
      </c>
      <c r="E142" s="150">
        <v>2025100494</v>
      </c>
      <c r="F142" s="148" t="s">
        <v>2395</v>
      </c>
      <c r="G142" s="148">
        <v>1085307429</v>
      </c>
      <c r="H142" s="148" t="s">
        <v>2846</v>
      </c>
      <c r="I142" s="148" t="s">
        <v>771</v>
      </c>
      <c r="J142" s="151">
        <v>2025000873</v>
      </c>
      <c r="K142" s="152">
        <v>2951200</v>
      </c>
    </row>
    <row r="143" spans="2:12" ht="195" x14ac:dyDescent="0.25">
      <c r="B143" s="153" t="s">
        <v>444</v>
      </c>
      <c r="C143" s="154">
        <v>45836</v>
      </c>
      <c r="D143" s="153" t="s">
        <v>768</v>
      </c>
      <c r="E143" s="155">
        <v>2025100495</v>
      </c>
      <c r="F143" s="153" t="s">
        <v>2395</v>
      </c>
      <c r="G143" s="153">
        <v>1085307429</v>
      </c>
      <c r="H143" s="153" t="s">
        <v>2847</v>
      </c>
      <c r="I143" s="153" t="s">
        <v>771</v>
      </c>
      <c r="J143" s="156">
        <v>2025001223</v>
      </c>
      <c r="K143" s="157">
        <v>2951200</v>
      </c>
    </row>
    <row r="144" spans="2:12" ht="180" x14ac:dyDescent="0.25">
      <c r="B144" s="148" t="s">
        <v>444</v>
      </c>
      <c r="C144" s="149">
        <v>45836</v>
      </c>
      <c r="D144" s="148" t="s">
        <v>768</v>
      </c>
      <c r="E144" s="150">
        <v>2025100497</v>
      </c>
      <c r="F144" s="148" t="s">
        <v>2665</v>
      </c>
      <c r="G144" s="148">
        <v>1114838096</v>
      </c>
      <c r="H144" s="148" t="s">
        <v>2848</v>
      </c>
      <c r="I144" s="148" t="s">
        <v>771</v>
      </c>
      <c r="J144" s="151">
        <v>2025001382</v>
      </c>
      <c r="K144" s="152">
        <v>2500000</v>
      </c>
    </row>
    <row r="145" spans="1:11" ht="165" x14ac:dyDescent="0.25">
      <c r="B145" s="153" t="s">
        <v>444</v>
      </c>
      <c r="C145" s="154">
        <v>45836</v>
      </c>
      <c r="D145" s="153" t="s">
        <v>768</v>
      </c>
      <c r="E145" s="155">
        <v>2025100498</v>
      </c>
      <c r="F145" s="153" t="s">
        <v>2815</v>
      </c>
      <c r="G145" s="153">
        <v>1085338364</v>
      </c>
      <c r="H145" s="153" t="s">
        <v>2849</v>
      </c>
      <c r="I145" s="153" t="s">
        <v>771</v>
      </c>
      <c r="J145" s="156">
        <v>2025001383</v>
      </c>
      <c r="K145" s="157">
        <v>3100000</v>
      </c>
    </row>
    <row r="146" spans="1:11" ht="135" x14ac:dyDescent="0.25">
      <c r="B146" s="148" t="s">
        <v>444</v>
      </c>
      <c r="C146" s="149">
        <v>45836</v>
      </c>
      <c r="D146" s="148" t="s">
        <v>768</v>
      </c>
      <c r="E146" s="150">
        <v>2025100505</v>
      </c>
      <c r="F146" s="148" t="s">
        <v>2661</v>
      </c>
      <c r="G146" s="148">
        <v>1085343403</v>
      </c>
      <c r="H146" s="148" t="s">
        <v>2850</v>
      </c>
      <c r="I146" s="148" t="s">
        <v>771</v>
      </c>
      <c r="J146" s="151">
        <v>2025001390</v>
      </c>
      <c r="K146" s="152">
        <v>811750</v>
      </c>
    </row>
    <row r="147" spans="1:11" ht="225" x14ac:dyDescent="0.25">
      <c r="B147" s="153" t="s">
        <v>444</v>
      </c>
      <c r="C147" s="154">
        <v>45836</v>
      </c>
      <c r="D147" s="153" t="s">
        <v>768</v>
      </c>
      <c r="E147" s="155">
        <v>2025100510</v>
      </c>
      <c r="F147" s="153" t="s">
        <v>2836</v>
      </c>
      <c r="G147" s="153">
        <v>1088730564</v>
      </c>
      <c r="H147" s="153" t="s">
        <v>2851</v>
      </c>
      <c r="I147" s="153" t="s">
        <v>771</v>
      </c>
      <c r="J147" s="156">
        <v>2025001395</v>
      </c>
      <c r="K147" s="157">
        <v>2600000</v>
      </c>
    </row>
    <row r="148" spans="1:11" ht="33.75" customHeight="1" x14ac:dyDescent="0.25">
      <c r="B148" s="606"/>
      <c r="C148" s="606"/>
      <c r="D148" s="606"/>
      <c r="E148" s="606"/>
      <c r="F148" s="606"/>
      <c r="G148" s="606"/>
      <c r="H148" s="606"/>
      <c r="I148" s="606"/>
      <c r="J148" s="606"/>
      <c r="K148" s="426">
        <f>SUM(K106:K147)</f>
        <v>99216945</v>
      </c>
    </row>
    <row r="149" spans="1:11" ht="33.75" customHeight="1" x14ac:dyDescent="0.25">
      <c r="B149" s="432" t="s">
        <v>2865</v>
      </c>
      <c r="C149" s="200"/>
      <c r="D149" s="200"/>
      <c r="E149" s="200"/>
      <c r="F149" s="200"/>
      <c r="G149" s="200"/>
      <c r="H149" s="200"/>
      <c r="I149" s="200"/>
      <c r="J149" s="200"/>
      <c r="K149" s="458"/>
    </row>
    <row r="150" spans="1:11" ht="33.75" customHeight="1" x14ac:dyDescent="0.25">
      <c r="B150" s="199" t="s">
        <v>758</v>
      </c>
      <c r="C150" s="199" t="s">
        <v>760</v>
      </c>
      <c r="D150" s="199" t="s">
        <v>761</v>
      </c>
      <c r="E150" s="199" t="s">
        <v>762</v>
      </c>
      <c r="F150" s="199" t="s">
        <v>763</v>
      </c>
      <c r="G150" s="199" t="s">
        <v>764</v>
      </c>
      <c r="H150" s="199" t="s">
        <v>46</v>
      </c>
      <c r="I150" s="199" t="s">
        <v>765</v>
      </c>
      <c r="J150" s="199" t="s">
        <v>762</v>
      </c>
      <c r="K150" s="199" t="s">
        <v>766</v>
      </c>
    </row>
    <row r="151" spans="1:11" ht="33.75" customHeight="1" x14ac:dyDescent="0.25">
      <c r="B151" s="148" t="s">
        <v>733</v>
      </c>
      <c r="C151" s="149">
        <v>45772</v>
      </c>
      <c r="D151" s="148" t="s">
        <v>768</v>
      </c>
      <c r="E151" s="150">
        <v>2025100290</v>
      </c>
      <c r="F151" s="148" t="s">
        <v>2698</v>
      </c>
      <c r="G151" s="148">
        <v>98399380</v>
      </c>
      <c r="H151" s="148" t="s">
        <v>2853</v>
      </c>
      <c r="I151" s="148" t="s">
        <v>771</v>
      </c>
      <c r="J151" s="151">
        <v>2025000381</v>
      </c>
      <c r="K151" s="152">
        <v>2500000</v>
      </c>
    </row>
    <row r="152" spans="1:11" ht="33.75" customHeight="1" x14ac:dyDescent="0.25">
      <c r="B152" s="153" t="s">
        <v>733</v>
      </c>
      <c r="C152" s="154">
        <v>45803</v>
      </c>
      <c r="D152" s="153" t="s">
        <v>768</v>
      </c>
      <c r="E152" s="155">
        <v>2025100391</v>
      </c>
      <c r="F152" s="153" t="s">
        <v>2670</v>
      </c>
      <c r="G152" s="153">
        <v>1112465702</v>
      </c>
      <c r="H152" s="153" t="s">
        <v>2829</v>
      </c>
      <c r="I152" s="153" t="s">
        <v>771</v>
      </c>
      <c r="J152" s="156">
        <v>2025000170</v>
      </c>
      <c r="K152" s="157">
        <v>950000</v>
      </c>
    </row>
    <row r="153" spans="1:11" ht="23.25" customHeight="1" x14ac:dyDescent="0.25">
      <c r="B153" s="148" t="s">
        <v>733</v>
      </c>
      <c r="C153" s="149">
        <v>45807</v>
      </c>
      <c r="D153" s="148" t="s">
        <v>768</v>
      </c>
      <c r="E153" s="150">
        <v>2025100421</v>
      </c>
      <c r="F153" s="148" t="s">
        <v>1907</v>
      </c>
      <c r="G153" s="148">
        <v>1085346979</v>
      </c>
      <c r="H153" s="148" t="s">
        <v>2854</v>
      </c>
      <c r="I153" s="148" t="s">
        <v>771</v>
      </c>
      <c r="J153" s="151">
        <v>2025000906</v>
      </c>
      <c r="K153" s="152">
        <v>1900000</v>
      </c>
    </row>
    <row r="154" spans="1:11" ht="33.75" customHeight="1" x14ac:dyDescent="0.25">
      <c r="B154" s="153" t="s">
        <v>733</v>
      </c>
      <c r="C154" s="154">
        <v>45807</v>
      </c>
      <c r="D154" s="153" t="s">
        <v>768</v>
      </c>
      <c r="E154" s="155">
        <v>2025100422</v>
      </c>
      <c r="F154" s="153" t="s">
        <v>2855</v>
      </c>
      <c r="G154" s="153">
        <v>1004771706</v>
      </c>
      <c r="H154" s="153" t="s">
        <v>2856</v>
      </c>
      <c r="I154" s="153" t="s">
        <v>771</v>
      </c>
      <c r="J154" s="156">
        <v>2025000903</v>
      </c>
      <c r="K154" s="157">
        <v>1900000</v>
      </c>
    </row>
    <row r="155" spans="1:11" ht="165" x14ac:dyDescent="0.25">
      <c r="B155" s="148" t="s">
        <v>733</v>
      </c>
      <c r="C155" s="149">
        <v>45807</v>
      </c>
      <c r="D155" s="148" t="s">
        <v>768</v>
      </c>
      <c r="E155" s="150">
        <v>2025100423</v>
      </c>
      <c r="F155" s="148" t="s">
        <v>1864</v>
      </c>
      <c r="G155" s="148">
        <v>12964376</v>
      </c>
      <c r="H155" s="148" t="s">
        <v>2857</v>
      </c>
      <c r="I155" s="148" t="s">
        <v>771</v>
      </c>
      <c r="J155" s="151">
        <v>2025000902</v>
      </c>
      <c r="K155" s="152">
        <v>1900000</v>
      </c>
    </row>
    <row r="156" spans="1:11" ht="180" x14ac:dyDescent="0.25">
      <c r="B156" s="153" t="s">
        <v>733</v>
      </c>
      <c r="C156" s="154">
        <v>45807</v>
      </c>
      <c r="D156" s="153" t="s">
        <v>768</v>
      </c>
      <c r="E156" s="155">
        <v>2025100424</v>
      </c>
      <c r="F156" s="153" t="s">
        <v>2698</v>
      </c>
      <c r="G156" s="153">
        <v>98399380</v>
      </c>
      <c r="H156" s="153" t="s">
        <v>2858</v>
      </c>
      <c r="I156" s="153" t="s">
        <v>771</v>
      </c>
      <c r="J156" s="156">
        <v>2025000900</v>
      </c>
      <c r="K156" s="157">
        <v>2500000</v>
      </c>
    </row>
    <row r="157" spans="1:11" ht="26.25" customHeight="1" x14ac:dyDescent="0.25">
      <c r="A157" s="459"/>
      <c r="B157" s="148" t="s">
        <v>733</v>
      </c>
      <c r="C157" s="149">
        <v>45807</v>
      </c>
      <c r="D157" s="148" t="s">
        <v>768</v>
      </c>
      <c r="E157" s="150">
        <v>2025100425</v>
      </c>
      <c r="F157" s="148" t="s">
        <v>2840</v>
      </c>
      <c r="G157" s="148">
        <v>6718196</v>
      </c>
      <c r="H157" s="148" t="s">
        <v>2859</v>
      </c>
      <c r="I157" s="148" t="s">
        <v>771</v>
      </c>
      <c r="J157" s="151">
        <v>2025000901</v>
      </c>
      <c r="K157" s="152">
        <v>1900000</v>
      </c>
    </row>
    <row r="158" spans="1:11" ht="195" x14ac:dyDescent="0.25">
      <c r="B158" s="153" t="s">
        <v>733</v>
      </c>
      <c r="C158" s="154">
        <v>45834</v>
      </c>
      <c r="D158" s="153" t="s">
        <v>768</v>
      </c>
      <c r="E158" s="155">
        <v>2025100461</v>
      </c>
      <c r="F158" s="153" t="s">
        <v>1899</v>
      </c>
      <c r="G158" s="153">
        <v>25280587</v>
      </c>
      <c r="H158" s="153" t="s">
        <v>2860</v>
      </c>
      <c r="I158" s="153" t="s">
        <v>771</v>
      </c>
      <c r="J158" s="156">
        <v>2025001200</v>
      </c>
      <c r="K158" s="157">
        <v>1900000</v>
      </c>
    </row>
    <row r="159" spans="1:11" ht="150" x14ac:dyDescent="0.25">
      <c r="B159" s="148" t="s">
        <v>733</v>
      </c>
      <c r="C159" s="149">
        <v>45836</v>
      </c>
      <c r="D159" s="148" t="s">
        <v>768</v>
      </c>
      <c r="E159" s="150">
        <v>2025100485</v>
      </c>
      <c r="F159" s="148" t="s">
        <v>1907</v>
      </c>
      <c r="G159" s="148">
        <v>1085346979</v>
      </c>
      <c r="H159" s="148" t="s">
        <v>2861</v>
      </c>
      <c r="I159" s="148" t="s">
        <v>771</v>
      </c>
      <c r="J159" s="151">
        <v>2025000906</v>
      </c>
      <c r="K159" s="152">
        <v>1900000</v>
      </c>
    </row>
    <row r="160" spans="1:11" ht="165" x14ac:dyDescent="0.25">
      <c r="B160" s="153" t="s">
        <v>733</v>
      </c>
      <c r="C160" s="154">
        <v>45836</v>
      </c>
      <c r="D160" s="153" t="s">
        <v>768</v>
      </c>
      <c r="E160" s="155">
        <v>2025100486</v>
      </c>
      <c r="F160" s="153" t="s">
        <v>1864</v>
      </c>
      <c r="G160" s="153">
        <v>12964376</v>
      </c>
      <c r="H160" s="153" t="s">
        <v>2862</v>
      </c>
      <c r="I160" s="153" t="s">
        <v>771</v>
      </c>
      <c r="J160" s="156">
        <v>2025000902</v>
      </c>
      <c r="K160" s="157">
        <v>1900000</v>
      </c>
    </row>
    <row r="161" spans="2:11" ht="150" x14ac:dyDescent="0.25">
      <c r="B161" s="148" t="s">
        <v>733</v>
      </c>
      <c r="C161" s="149">
        <v>45836</v>
      </c>
      <c r="D161" s="148" t="s">
        <v>768</v>
      </c>
      <c r="E161" s="150">
        <v>2025100487</v>
      </c>
      <c r="F161" s="148" t="s">
        <v>2855</v>
      </c>
      <c r="G161" s="148">
        <v>1004771706</v>
      </c>
      <c r="H161" s="148" t="s">
        <v>2863</v>
      </c>
      <c r="I161" s="148" t="s">
        <v>771</v>
      </c>
      <c r="J161" s="151">
        <v>2025000903</v>
      </c>
      <c r="K161" s="152">
        <v>1900000</v>
      </c>
    </row>
    <row r="162" spans="2:11" ht="180" x14ac:dyDescent="0.25">
      <c r="B162" s="153" t="s">
        <v>733</v>
      </c>
      <c r="C162" s="154">
        <v>45836</v>
      </c>
      <c r="D162" s="153" t="s">
        <v>768</v>
      </c>
      <c r="E162" s="155">
        <v>2025100491</v>
      </c>
      <c r="F162" s="153" t="s">
        <v>2698</v>
      </c>
      <c r="G162" s="153">
        <v>98399380</v>
      </c>
      <c r="H162" s="153" t="s">
        <v>2864</v>
      </c>
      <c r="I162" s="153" t="s">
        <v>771</v>
      </c>
      <c r="J162" s="156">
        <v>2025000900</v>
      </c>
      <c r="K162" s="157">
        <v>2500000</v>
      </c>
    </row>
    <row r="163" spans="2:11" ht="21.75" customHeight="1" x14ac:dyDescent="0.25">
      <c r="B163" s="256"/>
      <c r="C163" s="257"/>
      <c r="D163" s="256"/>
      <c r="E163" s="258"/>
      <c r="F163" s="256"/>
      <c r="G163" s="256"/>
      <c r="H163" s="256"/>
      <c r="I163" s="256"/>
      <c r="J163" s="231"/>
      <c r="K163" s="309">
        <f>SUM(K151:K162)</f>
        <v>23650000</v>
      </c>
    </row>
    <row r="164" spans="2:11" ht="30.75" customHeight="1" x14ac:dyDescent="0.25">
      <c r="B164" s="727" t="s">
        <v>2878</v>
      </c>
      <c r="C164" s="606"/>
      <c r="D164" s="606"/>
      <c r="E164" s="606"/>
      <c r="F164" s="606"/>
      <c r="G164" s="606"/>
      <c r="H164" s="606"/>
      <c r="I164" s="606"/>
      <c r="J164" s="606"/>
      <c r="K164" s="460"/>
    </row>
    <row r="165" spans="2:11" ht="30.75" customHeight="1" x14ac:dyDescent="0.25">
      <c r="B165" s="199" t="s">
        <v>758</v>
      </c>
      <c r="C165" s="199" t="s">
        <v>760</v>
      </c>
      <c r="D165" s="199" t="s">
        <v>761</v>
      </c>
      <c r="E165" s="199" t="s">
        <v>762</v>
      </c>
      <c r="F165" s="199" t="s">
        <v>763</v>
      </c>
      <c r="G165" s="199" t="s">
        <v>764</v>
      </c>
      <c r="H165" s="199" t="s">
        <v>46</v>
      </c>
      <c r="I165" s="199" t="s">
        <v>765</v>
      </c>
      <c r="J165" s="199" t="s">
        <v>762</v>
      </c>
      <c r="K165" s="199" t="s">
        <v>766</v>
      </c>
    </row>
    <row r="166" spans="2:11" ht="30.75" customHeight="1" x14ac:dyDescent="0.25">
      <c r="B166" s="148" t="s">
        <v>734</v>
      </c>
      <c r="C166" s="149">
        <v>45803</v>
      </c>
      <c r="D166" s="148" t="s">
        <v>768</v>
      </c>
      <c r="E166" s="150">
        <v>2025100391</v>
      </c>
      <c r="F166" s="148" t="s">
        <v>2670</v>
      </c>
      <c r="G166" s="148">
        <v>1112465702</v>
      </c>
      <c r="H166" s="148" t="s">
        <v>2829</v>
      </c>
      <c r="I166" s="148" t="s">
        <v>771</v>
      </c>
      <c r="J166" s="151">
        <v>2025000170</v>
      </c>
      <c r="K166" s="152">
        <v>950000</v>
      </c>
    </row>
    <row r="167" spans="2:11" ht="30.75" customHeight="1" x14ac:dyDescent="0.25">
      <c r="B167" s="153" t="s">
        <v>734</v>
      </c>
      <c r="C167" s="154">
        <v>45807</v>
      </c>
      <c r="D167" s="153" t="s">
        <v>768</v>
      </c>
      <c r="E167" s="155">
        <v>2025590105</v>
      </c>
      <c r="F167" s="153" t="s">
        <v>2866</v>
      </c>
      <c r="G167" s="153">
        <v>1085321648</v>
      </c>
      <c r="H167" s="153" t="s">
        <v>2867</v>
      </c>
      <c r="I167" s="153" t="s">
        <v>771</v>
      </c>
      <c r="J167" s="156">
        <v>2025000909</v>
      </c>
      <c r="K167" s="157">
        <v>1900000</v>
      </c>
    </row>
    <row r="168" spans="2:11" ht="30.75" customHeight="1" x14ac:dyDescent="0.25">
      <c r="B168" s="148" t="s">
        <v>734</v>
      </c>
      <c r="C168" s="149">
        <v>45807</v>
      </c>
      <c r="D168" s="148" t="s">
        <v>768</v>
      </c>
      <c r="E168" s="150">
        <v>2025590106</v>
      </c>
      <c r="F168" s="148" t="s">
        <v>2311</v>
      </c>
      <c r="G168" s="148">
        <v>1085282185</v>
      </c>
      <c r="H168" s="148" t="s">
        <v>2868</v>
      </c>
      <c r="I168" s="148" t="s">
        <v>771</v>
      </c>
      <c r="J168" s="151">
        <v>2025000908</v>
      </c>
      <c r="K168" s="152">
        <v>1900000</v>
      </c>
    </row>
    <row r="169" spans="2:11" ht="30.75" customHeight="1" x14ac:dyDescent="0.25">
      <c r="B169" s="153" t="s">
        <v>734</v>
      </c>
      <c r="C169" s="154">
        <v>45807</v>
      </c>
      <c r="D169" s="153" t="s">
        <v>768</v>
      </c>
      <c r="E169" s="155">
        <v>2025590107</v>
      </c>
      <c r="F169" s="153" t="s">
        <v>2869</v>
      </c>
      <c r="G169" s="153">
        <v>37081660</v>
      </c>
      <c r="H169" s="153" t="s">
        <v>2870</v>
      </c>
      <c r="I169" s="153" t="s">
        <v>771</v>
      </c>
      <c r="J169" s="156">
        <v>2025000905</v>
      </c>
      <c r="K169" s="157">
        <v>1900000</v>
      </c>
    </row>
    <row r="170" spans="2:11" ht="30.75" customHeight="1" x14ac:dyDescent="0.25">
      <c r="B170" s="148" t="s">
        <v>734</v>
      </c>
      <c r="C170" s="149">
        <v>45807</v>
      </c>
      <c r="D170" s="148" t="s">
        <v>768</v>
      </c>
      <c r="E170" s="150">
        <v>2025590108</v>
      </c>
      <c r="F170" s="148" t="s">
        <v>1120</v>
      </c>
      <c r="G170" s="148">
        <v>1085309697</v>
      </c>
      <c r="H170" s="148" t="s">
        <v>2871</v>
      </c>
      <c r="I170" s="148" t="s">
        <v>771</v>
      </c>
      <c r="J170" s="151">
        <v>2025000904</v>
      </c>
      <c r="K170" s="152">
        <v>1900000</v>
      </c>
    </row>
    <row r="171" spans="2:11" ht="165" x14ac:dyDescent="0.25">
      <c r="B171" s="153" t="s">
        <v>734</v>
      </c>
      <c r="C171" s="154">
        <v>45836</v>
      </c>
      <c r="D171" s="153" t="s">
        <v>768</v>
      </c>
      <c r="E171" s="155">
        <v>2025590118</v>
      </c>
      <c r="F171" s="153" t="s">
        <v>2872</v>
      </c>
      <c r="G171" s="153">
        <v>37084902</v>
      </c>
      <c r="H171" s="153" t="s">
        <v>2873</v>
      </c>
      <c r="I171" s="153" t="s">
        <v>771</v>
      </c>
      <c r="J171" s="156">
        <v>2025000910</v>
      </c>
      <c r="K171" s="157">
        <v>1900000</v>
      </c>
    </row>
    <row r="172" spans="2:11" ht="165" x14ac:dyDescent="0.25">
      <c r="B172" s="148" t="s">
        <v>734</v>
      </c>
      <c r="C172" s="149">
        <v>45836</v>
      </c>
      <c r="D172" s="148" t="s">
        <v>768</v>
      </c>
      <c r="E172" s="150">
        <v>2025590122</v>
      </c>
      <c r="F172" s="148" t="s">
        <v>1120</v>
      </c>
      <c r="G172" s="148">
        <v>1085309697</v>
      </c>
      <c r="H172" s="148" t="s">
        <v>2874</v>
      </c>
      <c r="I172" s="148" t="s">
        <v>771</v>
      </c>
      <c r="J172" s="151">
        <v>2025000904</v>
      </c>
      <c r="K172" s="152">
        <v>1900000</v>
      </c>
    </row>
    <row r="173" spans="2:11" ht="165" x14ac:dyDescent="0.25">
      <c r="B173" s="153" t="s">
        <v>734</v>
      </c>
      <c r="C173" s="154">
        <v>45836</v>
      </c>
      <c r="D173" s="153" t="s">
        <v>768</v>
      </c>
      <c r="E173" s="155">
        <v>2025590123</v>
      </c>
      <c r="F173" s="153" t="s">
        <v>2311</v>
      </c>
      <c r="G173" s="153">
        <v>1085282185</v>
      </c>
      <c r="H173" s="153" t="s">
        <v>2875</v>
      </c>
      <c r="I173" s="153" t="s">
        <v>771</v>
      </c>
      <c r="J173" s="156">
        <v>2025000908</v>
      </c>
      <c r="K173" s="157">
        <v>1900000</v>
      </c>
    </row>
    <row r="174" spans="2:11" ht="165" x14ac:dyDescent="0.25">
      <c r="B174" s="148" t="s">
        <v>734</v>
      </c>
      <c r="C174" s="149">
        <v>45836</v>
      </c>
      <c r="D174" s="148" t="s">
        <v>768</v>
      </c>
      <c r="E174" s="150">
        <v>2025590124</v>
      </c>
      <c r="F174" s="148" t="s">
        <v>2869</v>
      </c>
      <c r="G174" s="148">
        <v>37081660</v>
      </c>
      <c r="H174" s="148" t="s">
        <v>2876</v>
      </c>
      <c r="I174" s="148" t="s">
        <v>771</v>
      </c>
      <c r="J174" s="151">
        <v>2025000905</v>
      </c>
      <c r="K174" s="152">
        <v>1900000</v>
      </c>
    </row>
    <row r="175" spans="2:11" ht="165" x14ac:dyDescent="0.25">
      <c r="B175" s="153" t="s">
        <v>734</v>
      </c>
      <c r="C175" s="154">
        <v>45836</v>
      </c>
      <c r="D175" s="153" t="s">
        <v>768</v>
      </c>
      <c r="E175" s="155">
        <v>2025590125</v>
      </c>
      <c r="F175" s="153" t="s">
        <v>2866</v>
      </c>
      <c r="G175" s="153">
        <v>1085321648</v>
      </c>
      <c r="H175" s="153" t="s">
        <v>2877</v>
      </c>
      <c r="I175" s="153" t="s">
        <v>771</v>
      </c>
      <c r="J175" s="156">
        <v>2025000909</v>
      </c>
      <c r="K175" s="157">
        <v>1900000</v>
      </c>
    </row>
    <row r="176" spans="2:11" ht="31.5" customHeight="1" x14ac:dyDescent="0.25">
      <c r="B176" s="200"/>
      <c r="C176" s="200"/>
      <c r="D176" s="200"/>
      <c r="E176" s="200"/>
      <c r="F176" s="200"/>
      <c r="G176" s="200"/>
      <c r="H176" s="200"/>
      <c r="I176" s="200"/>
      <c r="J176" s="200"/>
      <c r="K176" s="458">
        <f>SUM(K166:K175)</f>
        <v>18050000</v>
      </c>
    </row>
    <row r="177" spans="2:11" ht="64.5" customHeight="1" x14ac:dyDescent="0.25">
      <c r="B177" s="432" t="s">
        <v>2725</v>
      </c>
      <c r="C177" s="200"/>
      <c r="D177" s="200"/>
      <c r="E177" s="200"/>
      <c r="F177" s="200"/>
      <c r="G177" s="200"/>
      <c r="H177" s="200"/>
      <c r="I177" s="200"/>
      <c r="J177" s="200"/>
      <c r="K177" s="458"/>
    </row>
    <row r="178" spans="2:11" ht="31.5" customHeight="1" x14ac:dyDescent="0.25">
      <c r="B178" s="176" t="s">
        <v>758</v>
      </c>
      <c r="C178" s="176" t="s">
        <v>760</v>
      </c>
      <c r="D178" s="176" t="s">
        <v>761</v>
      </c>
      <c r="E178" s="176" t="s">
        <v>762</v>
      </c>
      <c r="F178" s="176" t="s">
        <v>763</v>
      </c>
      <c r="G178" s="176" t="s">
        <v>764</v>
      </c>
      <c r="H178" s="176" t="s">
        <v>46</v>
      </c>
      <c r="I178" s="176" t="s">
        <v>765</v>
      </c>
      <c r="J178" s="176" t="s">
        <v>762</v>
      </c>
      <c r="K178" s="176" t="s">
        <v>766</v>
      </c>
    </row>
    <row r="179" spans="2:11" ht="31.5" customHeight="1" x14ac:dyDescent="0.25">
      <c r="B179" s="148" t="s">
        <v>652</v>
      </c>
      <c r="C179" s="149">
        <v>45817</v>
      </c>
      <c r="D179" s="148" t="s">
        <v>2879</v>
      </c>
      <c r="E179" s="150">
        <v>2025000009</v>
      </c>
      <c r="F179" s="148" t="s">
        <v>2727</v>
      </c>
      <c r="G179" s="148">
        <v>901904903</v>
      </c>
      <c r="H179" s="148" t="s">
        <v>2880</v>
      </c>
      <c r="I179" s="148" t="s">
        <v>771</v>
      </c>
      <c r="J179" s="151">
        <v>2025001253</v>
      </c>
      <c r="K179" s="152">
        <v>1644542</v>
      </c>
    </row>
    <row r="180" spans="2:11" ht="31.5" customHeight="1" x14ac:dyDescent="0.25">
      <c r="B180" s="153" t="s">
        <v>652</v>
      </c>
      <c r="C180" s="154">
        <v>45750</v>
      </c>
      <c r="D180" s="153" t="s">
        <v>1200</v>
      </c>
      <c r="E180" s="155">
        <v>2025000163</v>
      </c>
      <c r="F180" s="153" t="s">
        <v>2727</v>
      </c>
      <c r="G180" s="153">
        <v>901904903</v>
      </c>
      <c r="H180" s="153" t="s">
        <v>2881</v>
      </c>
      <c r="I180" s="153" t="s">
        <v>771</v>
      </c>
      <c r="J180" s="156">
        <v>2025000663</v>
      </c>
      <c r="K180" s="157">
        <v>10084</v>
      </c>
    </row>
    <row r="181" spans="2:11" ht="31.5" customHeight="1" x14ac:dyDescent="0.25">
      <c r="B181" s="148" t="s">
        <v>652</v>
      </c>
      <c r="C181" s="149">
        <v>45770</v>
      </c>
      <c r="D181" s="148" t="s">
        <v>1200</v>
      </c>
      <c r="E181" s="150">
        <v>2025000184</v>
      </c>
      <c r="F181" s="148" t="s">
        <v>2727</v>
      </c>
      <c r="G181" s="148">
        <v>901904903</v>
      </c>
      <c r="H181" s="148" t="s">
        <v>2882</v>
      </c>
      <c r="I181" s="148" t="s">
        <v>771</v>
      </c>
      <c r="J181" s="151">
        <v>2025000677</v>
      </c>
      <c r="K181" s="152">
        <v>65546</v>
      </c>
    </row>
    <row r="182" spans="2:11" ht="31.5" customHeight="1" x14ac:dyDescent="0.25">
      <c r="B182" s="153" t="s">
        <v>652</v>
      </c>
      <c r="C182" s="154">
        <v>45789</v>
      </c>
      <c r="D182" s="153" t="s">
        <v>1200</v>
      </c>
      <c r="E182" s="155">
        <v>2025000234</v>
      </c>
      <c r="F182" s="153" t="s">
        <v>2727</v>
      </c>
      <c r="G182" s="153">
        <v>901904903</v>
      </c>
      <c r="H182" s="153" t="s">
        <v>2883</v>
      </c>
      <c r="I182" s="153" t="s">
        <v>771</v>
      </c>
      <c r="J182" s="156">
        <v>2025000934</v>
      </c>
      <c r="K182" s="157">
        <v>95293</v>
      </c>
    </row>
    <row r="183" spans="2:11" ht="31.5" customHeight="1" x14ac:dyDescent="0.25">
      <c r="B183" s="148" t="s">
        <v>652</v>
      </c>
      <c r="C183" s="149">
        <v>45796</v>
      </c>
      <c r="D183" s="148" t="s">
        <v>1200</v>
      </c>
      <c r="E183" s="150">
        <v>2025000259</v>
      </c>
      <c r="F183" s="148" t="s">
        <v>2727</v>
      </c>
      <c r="G183" s="148">
        <v>901904903</v>
      </c>
      <c r="H183" s="148" t="s">
        <v>2884</v>
      </c>
      <c r="I183" s="148" t="s">
        <v>771</v>
      </c>
      <c r="J183" s="151">
        <v>2025001058</v>
      </c>
      <c r="K183" s="152">
        <v>1284706</v>
      </c>
    </row>
    <row r="184" spans="2:11" ht="31.5" customHeight="1" x14ac:dyDescent="0.25">
      <c r="B184" s="153" t="s">
        <v>652</v>
      </c>
      <c r="C184" s="154">
        <v>45798</v>
      </c>
      <c r="D184" s="153" t="s">
        <v>1200</v>
      </c>
      <c r="E184" s="155">
        <v>2025000280</v>
      </c>
      <c r="F184" s="153" t="s">
        <v>2167</v>
      </c>
      <c r="G184" s="153">
        <v>12750595</v>
      </c>
      <c r="H184" s="153" t="s">
        <v>2885</v>
      </c>
      <c r="I184" s="153" t="s">
        <v>771</v>
      </c>
      <c r="J184" s="156">
        <v>2025001062</v>
      </c>
      <c r="K184" s="157">
        <v>12353</v>
      </c>
    </row>
    <row r="185" spans="2:11" ht="31.5" customHeight="1" x14ac:dyDescent="0.25">
      <c r="B185" s="148" t="s">
        <v>652</v>
      </c>
      <c r="C185" s="149">
        <v>45803</v>
      </c>
      <c r="D185" s="148" t="s">
        <v>1200</v>
      </c>
      <c r="E185" s="150">
        <v>2025000294</v>
      </c>
      <c r="F185" s="148" t="s">
        <v>1590</v>
      </c>
      <c r="G185" s="148">
        <v>900512646</v>
      </c>
      <c r="H185" s="148" t="s">
        <v>2886</v>
      </c>
      <c r="I185" s="148" t="s">
        <v>771</v>
      </c>
      <c r="J185" s="151">
        <v>2025001186</v>
      </c>
      <c r="K185" s="152">
        <v>75000</v>
      </c>
    </row>
    <row r="186" spans="2:11" ht="31.5" customHeight="1" x14ac:dyDescent="0.25">
      <c r="B186" s="153" t="s">
        <v>652</v>
      </c>
      <c r="C186" s="154">
        <v>45804</v>
      </c>
      <c r="D186" s="153" t="s">
        <v>1200</v>
      </c>
      <c r="E186" s="155">
        <v>2025000300</v>
      </c>
      <c r="F186" s="153" t="s">
        <v>2727</v>
      </c>
      <c r="G186" s="153">
        <v>901904903</v>
      </c>
      <c r="H186" s="153" t="s">
        <v>2805</v>
      </c>
      <c r="I186" s="153" t="s">
        <v>771</v>
      </c>
      <c r="J186" s="156">
        <v>2025001140</v>
      </c>
      <c r="K186" s="157">
        <v>102941</v>
      </c>
    </row>
    <row r="187" spans="2:11" ht="31.5" customHeight="1" x14ac:dyDescent="0.25">
      <c r="B187" s="148" t="s">
        <v>652</v>
      </c>
      <c r="C187" s="149">
        <v>45827</v>
      </c>
      <c r="D187" s="148" t="s">
        <v>1200</v>
      </c>
      <c r="E187" s="150">
        <v>2025000342</v>
      </c>
      <c r="F187" s="148" t="s">
        <v>2727</v>
      </c>
      <c r="G187" s="148">
        <v>901904903</v>
      </c>
      <c r="H187" s="148" t="s">
        <v>2887</v>
      </c>
      <c r="I187" s="148" t="s">
        <v>771</v>
      </c>
      <c r="J187" s="151">
        <v>2025001296</v>
      </c>
      <c r="K187" s="152">
        <v>8643</v>
      </c>
    </row>
    <row r="188" spans="2:11" ht="31.5" customHeight="1" x14ac:dyDescent="0.25">
      <c r="B188" s="153" t="s">
        <v>652</v>
      </c>
      <c r="C188" s="154">
        <v>45827</v>
      </c>
      <c r="D188" s="153" t="s">
        <v>1200</v>
      </c>
      <c r="E188" s="155">
        <v>2025000343</v>
      </c>
      <c r="F188" s="153" t="s">
        <v>2167</v>
      </c>
      <c r="G188" s="153">
        <v>12750595</v>
      </c>
      <c r="H188" s="153" t="s">
        <v>2888</v>
      </c>
      <c r="I188" s="153" t="s">
        <v>771</v>
      </c>
      <c r="J188" s="156">
        <v>2025001298</v>
      </c>
      <c r="K188" s="157">
        <v>45378</v>
      </c>
    </row>
    <row r="189" spans="2:11" ht="31.5" customHeight="1" x14ac:dyDescent="0.25">
      <c r="B189" s="633"/>
      <c r="C189" s="633"/>
      <c r="D189" s="633"/>
      <c r="E189" s="633"/>
      <c r="F189" s="633"/>
      <c r="G189" s="633"/>
      <c r="H189" s="633"/>
      <c r="I189" s="633"/>
      <c r="J189" s="278" t="s">
        <v>779</v>
      </c>
      <c r="K189" s="314">
        <v>3344486</v>
      </c>
    </row>
    <row r="190" spans="2:11" ht="83.25" customHeight="1" x14ac:dyDescent="0.25">
      <c r="B190" s="433" t="s">
        <v>2729</v>
      </c>
      <c r="C190" s="33"/>
      <c r="D190" s="33"/>
      <c r="E190" s="33"/>
      <c r="F190" s="33"/>
      <c r="G190" s="33"/>
      <c r="H190" s="33"/>
      <c r="I190" s="33"/>
      <c r="J190" s="33"/>
      <c r="K190" s="232"/>
    </row>
    <row r="191" spans="2:11" ht="31.5" customHeight="1" x14ac:dyDescent="0.25">
      <c r="B191" s="199" t="s">
        <v>758</v>
      </c>
      <c r="C191" s="199" t="s">
        <v>760</v>
      </c>
      <c r="D191" s="199" t="s">
        <v>761</v>
      </c>
      <c r="E191" s="199" t="s">
        <v>762</v>
      </c>
      <c r="F191" s="199" t="s">
        <v>763</v>
      </c>
      <c r="G191" s="199" t="s">
        <v>764</v>
      </c>
      <c r="H191" s="199" t="s">
        <v>46</v>
      </c>
      <c r="I191" s="199" t="s">
        <v>765</v>
      </c>
      <c r="J191" s="199" t="s">
        <v>762</v>
      </c>
      <c r="K191" s="199" t="s">
        <v>766</v>
      </c>
    </row>
    <row r="192" spans="2:11" ht="31.5" customHeight="1" x14ac:dyDescent="0.25">
      <c r="B192" s="148" t="s">
        <v>653</v>
      </c>
      <c r="C192" s="149">
        <v>45771</v>
      </c>
      <c r="D192" s="148" t="s">
        <v>1206</v>
      </c>
      <c r="E192" s="150">
        <v>2025000075</v>
      </c>
      <c r="F192" s="148" t="s">
        <v>2727</v>
      </c>
      <c r="G192" s="148">
        <v>901904903</v>
      </c>
      <c r="H192" s="148" t="s">
        <v>2889</v>
      </c>
      <c r="I192" s="148" t="s">
        <v>771</v>
      </c>
      <c r="J192" s="151">
        <v>2025000709</v>
      </c>
      <c r="K192" s="389">
        <v>7479</v>
      </c>
    </row>
    <row r="193" spans="2:11" ht="31.5" customHeight="1" x14ac:dyDescent="0.25">
      <c r="B193" s="606" t="s">
        <v>2894</v>
      </c>
      <c r="C193" s="606"/>
      <c r="D193" s="606"/>
      <c r="E193" s="606"/>
      <c r="F193" s="606"/>
      <c r="G193" s="606"/>
      <c r="H193" s="606"/>
      <c r="I193" s="606"/>
      <c r="J193" s="606"/>
      <c r="K193" s="724"/>
    </row>
    <row r="194" spans="2:11" ht="19.5" customHeight="1" x14ac:dyDescent="0.25">
      <c r="B194" s="606"/>
      <c r="C194" s="606"/>
      <c r="D194" s="606"/>
      <c r="E194" s="606"/>
      <c r="F194" s="606"/>
      <c r="G194" s="606"/>
      <c r="H194" s="606"/>
      <c r="I194" s="606"/>
      <c r="J194" s="606"/>
      <c r="K194" s="725"/>
    </row>
    <row r="195" spans="2:11" ht="31.5" customHeight="1" x14ac:dyDescent="0.25">
      <c r="B195" s="199" t="s">
        <v>758</v>
      </c>
      <c r="C195" s="199" t="s">
        <v>760</v>
      </c>
      <c r="D195" s="199" t="s">
        <v>761</v>
      </c>
      <c r="E195" s="199" t="s">
        <v>762</v>
      </c>
      <c r="F195" s="199" t="s">
        <v>763</v>
      </c>
      <c r="G195" s="199" t="s">
        <v>764</v>
      </c>
      <c r="H195" s="199" t="s">
        <v>46</v>
      </c>
      <c r="I195" s="199" t="s">
        <v>765</v>
      </c>
      <c r="J195" s="199" t="s">
        <v>762</v>
      </c>
      <c r="K195" s="199" t="s">
        <v>766</v>
      </c>
    </row>
    <row r="196" spans="2:11" ht="31.5" customHeight="1" x14ac:dyDescent="0.25">
      <c r="B196" s="148" t="s">
        <v>79</v>
      </c>
      <c r="C196" s="149">
        <v>45779</v>
      </c>
      <c r="D196" s="148" t="s">
        <v>768</v>
      </c>
      <c r="E196" s="150">
        <v>2025700013</v>
      </c>
      <c r="F196" s="148" t="s">
        <v>2291</v>
      </c>
      <c r="G196" s="148">
        <v>1084847080</v>
      </c>
      <c r="H196" s="148" t="s">
        <v>2890</v>
      </c>
      <c r="I196" s="148" t="s">
        <v>771</v>
      </c>
      <c r="J196" s="151">
        <v>2025000944</v>
      </c>
      <c r="K196" s="152">
        <v>921871</v>
      </c>
    </row>
    <row r="197" spans="2:11" ht="31.5" customHeight="1" x14ac:dyDescent="0.25">
      <c r="B197" s="153" t="s">
        <v>79</v>
      </c>
      <c r="C197" s="154">
        <v>45779</v>
      </c>
      <c r="D197" s="153" t="s">
        <v>768</v>
      </c>
      <c r="E197" s="155">
        <v>2025700014</v>
      </c>
      <c r="F197" s="153" t="s">
        <v>1738</v>
      </c>
      <c r="G197" s="153">
        <v>1010100564</v>
      </c>
      <c r="H197" s="153" t="s">
        <v>2891</v>
      </c>
      <c r="I197" s="153" t="s">
        <v>771</v>
      </c>
      <c r="J197" s="156">
        <v>2025001041</v>
      </c>
      <c r="K197" s="157">
        <v>726597</v>
      </c>
    </row>
    <row r="198" spans="2:11" ht="31.5" customHeight="1" x14ac:dyDescent="0.25">
      <c r="B198" s="148" t="s">
        <v>79</v>
      </c>
      <c r="C198" s="149">
        <v>45779</v>
      </c>
      <c r="D198" s="148" t="s">
        <v>768</v>
      </c>
      <c r="E198" s="150">
        <v>2025700015</v>
      </c>
      <c r="F198" s="148" t="s">
        <v>2046</v>
      </c>
      <c r="G198" s="148">
        <v>37088164</v>
      </c>
      <c r="H198" s="148" t="s">
        <v>2892</v>
      </c>
      <c r="I198" s="148" t="s">
        <v>771</v>
      </c>
      <c r="J198" s="151">
        <v>2025001043</v>
      </c>
      <c r="K198" s="152">
        <v>845206</v>
      </c>
    </row>
    <row r="199" spans="2:11" ht="31.5" customHeight="1" x14ac:dyDescent="0.25">
      <c r="B199" s="153" t="s">
        <v>79</v>
      </c>
      <c r="C199" s="154">
        <v>45779</v>
      </c>
      <c r="D199" s="153" t="s">
        <v>768</v>
      </c>
      <c r="E199" s="155">
        <v>2025700016</v>
      </c>
      <c r="F199" s="153" t="s">
        <v>2295</v>
      </c>
      <c r="G199" s="153">
        <v>1085259295</v>
      </c>
      <c r="H199" s="153" t="s">
        <v>2893</v>
      </c>
      <c r="I199" s="153" t="s">
        <v>771</v>
      </c>
      <c r="J199" s="156">
        <v>2025001042</v>
      </c>
      <c r="K199" s="157">
        <v>606597</v>
      </c>
    </row>
    <row r="200" spans="2:11" ht="31.5" customHeight="1" x14ac:dyDescent="0.25">
      <c r="B200" s="535"/>
      <c r="C200" s="535"/>
      <c r="D200" s="535"/>
      <c r="E200" s="535"/>
      <c r="F200" s="535"/>
      <c r="G200" s="535"/>
      <c r="H200" s="535"/>
      <c r="I200" s="535"/>
      <c r="J200" s="33" t="s">
        <v>779</v>
      </c>
      <c r="K200" s="232">
        <v>3100271</v>
      </c>
    </row>
    <row r="201" spans="2:11" ht="51.75" customHeight="1" x14ac:dyDescent="0.25">
      <c r="B201" s="433" t="s">
        <v>2895</v>
      </c>
      <c r="C201" s="33"/>
      <c r="D201" s="33"/>
      <c r="E201" s="33"/>
      <c r="F201" s="33"/>
      <c r="G201" s="33"/>
      <c r="H201" s="33"/>
      <c r="I201" s="33"/>
      <c r="J201" s="33"/>
      <c r="K201" s="232"/>
    </row>
    <row r="202" spans="2:11" ht="31.5" customHeight="1" x14ac:dyDescent="0.25">
      <c r="B202" s="176" t="s">
        <v>758</v>
      </c>
      <c r="C202" s="176" t="s">
        <v>760</v>
      </c>
      <c r="D202" s="176" t="s">
        <v>761</v>
      </c>
      <c r="E202" s="176" t="s">
        <v>762</v>
      </c>
      <c r="F202" s="176" t="s">
        <v>763</v>
      </c>
      <c r="G202" s="176" t="s">
        <v>764</v>
      </c>
      <c r="H202" s="176" t="s">
        <v>46</v>
      </c>
      <c r="I202" s="176" t="s">
        <v>765</v>
      </c>
      <c r="J202" s="176" t="s">
        <v>762</v>
      </c>
      <c r="K202" s="176" t="s">
        <v>766</v>
      </c>
    </row>
    <row r="203" spans="2:11" ht="31.5" customHeight="1" x14ac:dyDescent="0.25">
      <c r="B203" s="148" t="s">
        <v>118</v>
      </c>
      <c r="C203" s="149">
        <v>45779</v>
      </c>
      <c r="D203" s="148" t="s">
        <v>768</v>
      </c>
      <c r="E203" s="150">
        <v>2025700013</v>
      </c>
      <c r="F203" s="148" t="s">
        <v>2291</v>
      </c>
      <c r="G203" s="148">
        <v>1084847080</v>
      </c>
      <c r="H203" s="148" t="s">
        <v>2890</v>
      </c>
      <c r="I203" s="148" t="s">
        <v>771</v>
      </c>
      <c r="J203" s="151">
        <v>2025000944</v>
      </c>
      <c r="K203" s="152">
        <v>921871</v>
      </c>
    </row>
    <row r="204" spans="2:11" ht="31.5" customHeight="1" x14ac:dyDescent="0.25">
      <c r="B204" s="153" t="s">
        <v>118</v>
      </c>
      <c r="C204" s="154">
        <v>45779</v>
      </c>
      <c r="D204" s="153" t="s">
        <v>768</v>
      </c>
      <c r="E204" s="155">
        <v>2025700014</v>
      </c>
      <c r="F204" s="153" t="s">
        <v>1738</v>
      </c>
      <c r="G204" s="153">
        <v>1010100564</v>
      </c>
      <c r="H204" s="153" t="s">
        <v>2891</v>
      </c>
      <c r="I204" s="153" t="s">
        <v>771</v>
      </c>
      <c r="J204" s="156">
        <v>2025001041</v>
      </c>
      <c r="K204" s="157">
        <v>726597</v>
      </c>
    </row>
    <row r="205" spans="2:11" ht="31.5" customHeight="1" x14ac:dyDescent="0.25">
      <c r="B205" s="148" t="s">
        <v>118</v>
      </c>
      <c r="C205" s="149">
        <v>45779</v>
      </c>
      <c r="D205" s="148" t="s">
        <v>768</v>
      </c>
      <c r="E205" s="150">
        <v>2025700015</v>
      </c>
      <c r="F205" s="148" t="s">
        <v>2046</v>
      </c>
      <c r="G205" s="148">
        <v>37088164</v>
      </c>
      <c r="H205" s="148" t="s">
        <v>2892</v>
      </c>
      <c r="I205" s="148" t="s">
        <v>771</v>
      </c>
      <c r="J205" s="151">
        <v>2025001043</v>
      </c>
      <c r="K205" s="152">
        <v>845206</v>
      </c>
    </row>
    <row r="206" spans="2:11" ht="31.5" customHeight="1" x14ac:dyDescent="0.25">
      <c r="B206" s="153" t="s">
        <v>118</v>
      </c>
      <c r="C206" s="154">
        <v>45779</v>
      </c>
      <c r="D206" s="153" t="s">
        <v>768</v>
      </c>
      <c r="E206" s="155">
        <v>2025700016</v>
      </c>
      <c r="F206" s="153" t="s">
        <v>2295</v>
      </c>
      <c r="G206" s="153">
        <v>1085259295</v>
      </c>
      <c r="H206" s="153" t="s">
        <v>2893</v>
      </c>
      <c r="I206" s="153" t="s">
        <v>771</v>
      </c>
      <c r="J206" s="156">
        <v>2025001042</v>
      </c>
      <c r="K206" s="157">
        <v>606597</v>
      </c>
    </row>
    <row r="207" spans="2:11" ht="31.5" customHeight="1" x14ac:dyDescent="0.25">
      <c r="B207" s="633"/>
      <c r="C207" s="633"/>
      <c r="D207" s="633"/>
      <c r="E207" s="633"/>
      <c r="F207" s="633"/>
      <c r="G207" s="633"/>
      <c r="H207" s="633"/>
      <c r="I207" s="633"/>
      <c r="J207" s="278" t="s">
        <v>779</v>
      </c>
      <c r="K207" s="314">
        <v>3100271</v>
      </c>
    </row>
    <row r="208" spans="2:11" x14ac:dyDescent="0.25">
      <c r="B208" s="535"/>
      <c r="C208" s="535"/>
      <c r="D208" s="535"/>
      <c r="E208" s="535"/>
      <c r="F208" s="535"/>
      <c r="G208" s="535"/>
      <c r="H208" s="535"/>
      <c r="I208" s="535"/>
      <c r="J208" s="33"/>
      <c r="K208" s="313"/>
    </row>
    <row r="209" spans="2:11" ht="60.75" x14ac:dyDescent="0.25">
      <c r="B209" s="433" t="s">
        <v>2897</v>
      </c>
      <c r="C209" s="33"/>
      <c r="D209" s="33"/>
      <c r="E209" s="33"/>
      <c r="F209" s="33"/>
      <c r="G209" s="33"/>
      <c r="H209" s="33"/>
      <c r="I209" s="33"/>
      <c r="J209" s="33"/>
      <c r="K209" s="313"/>
    </row>
    <row r="210" spans="2:11" x14ac:dyDescent="0.25">
      <c r="B210" s="199" t="s">
        <v>758</v>
      </c>
      <c r="C210" s="199" t="s">
        <v>760</v>
      </c>
      <c r="D210" s="199" t="s">
        <v>761</v>
      </c>
      <c r="E210" s="199" t="s">
        <v>762</v>
      </c>
      <c r="F210" s="199" t="s">
        <v>763</v>
      </c>
      <c r="G210" s="199" t="s">
        <v>764</v>
      </c>
      <c r="H210" s="199" t="s">
        <v>46</v>
      </c>
      <c r="I210" s="199" t="s">
        <v>765</v>
      </c>
      <c r="J210" s="199" t="s">
        <v>762</v>
      </c>
      <c r="K210" s="199" t="s">
        <v>766</v>
      </c>
    </row>
    <row r="211" spans="2:11" ht="120" x14ac:dyDescent="0.25">
      <c r="B211" s="148" t="s">
        <v>2326</v>
      </c>
      <c r="C211" s="149">
        <v>45756</v>
      </c>
      <c r="D211" s="148" t="s">
        <v>768</v>
      </c>
      <c r="E211" s="150">
        <v>2025700012</v>
      </c>
      <c r="F211" s="148" t="s">
        <v>1607</v>
      </c>
      <c r="G211" s="148">
        <v>1085302652</v>
      </c>
      <c r="H211" s="148" t="s">
        <v>2896</v>
      </c>
      <c r="I211" s="148" t="s">
        <v>771</v>
      </c>
      <c r="J211" s="151">
        <v>2025000680</v>
      </c>
      <c r="K211" s="152">
        <v>137500</v>
      </c>
    </row>
    <row r="212" spans="2:11" x14ac:dyDescent="0.25">
      <c r="B212" s="606"/>
      <c r="C212" s="606"/>
      <c r="D212" s="606"/>
      <c r="E212" s="606"/>
      <c r="F212" s="606"/>
      <c r="G212" s="606"/>
      <c r="H212" s="606"/>
      <c r="I212" s="606"/>
      <c r="J212" s="606"/>
      <c r="K212" s="336">
        <f>SUM(K211)</f>
        <v>137500</v>
      </c>
    </row>
    <row r="213" spans="2:11" x14ac:dyDescent="0.25">
      <c r="B213" s="606"/>
      <c r="C213" s="606"/>
      <c r="D213" s="606"/>
      <c r="E213" s="606"/>
      <c r="F213" s="606"/>
      <c r="G213" s="606"/>
      <c r="H213" s="606"/>
      <c r="I213" s="606"/>
      <c r="J213" s="606"/>
    </row>
    <row r="214" spans="2:11" ht="40.5" x14ac:dyDescent="0.25">
      <c r="B214" s="432" t="s">
        <v>2898</v>
      </c>
      <c r="C214" s="200"/>
      <c r="D214" s="200"/>
      <c r="E214" s="200"/>
      <c r="F214" s="200"/>
      <c r="G214" s="200"/>
      <c r="H214" s="200"/>
      <c r="I214" s="200"/>
      <c r="J214" s="200"/>
    </row>
    <row r="215" spans="2:11" x14ac:dyDescent="0.25">
      <c r="B215" s="199" t="s">
        <v>758</v>
      </c>
      <c r="C215" s="199" t="s">
        <v>760</v>
      </c>
      <c r="D215" s="199" t="s">
        <v>761</v>
      </c>
      <c r="E215" s="199" t="s">
        <v>762</v>
      </c>
      <c r="F215" s="199" t="s">
        <v>763</v>
      </c>
      <c r="G215" s="199" t="s">
        <v>764</v>
      </c>
      <c r="H215" s="199" t="s">
        <v>46</v>
      </c>
      <c r="I215" s="199" t="s">
        <v>765</v>
      </c>
      <c r="J215" s="199" t="s">
        <v>762</v>
      </c>
      <c r="K215" s="199" t="s">
        <v>766</v>
      </c>
    </row>
    <row r="216" spans="2:11" ht="120" x14ac:dyDescent="0.25">
      <c r="B216" s="148" t="s">
        <v>2326</v>
      </c>
      <c r="C216" s="149">
        <v>45756</v>
      </c>
      <c r="D216" s="148" t="s">
        <v>768</v>
      </c>
      <c r="E216" s="150">
        <v>2025700012</v>
      </c>
      <c r="F216" s="148" t="s">
        <v>1607</v>
      </c>
      <c r="G216" s="148">
        <v>1085302652</v>
      </c>
      <c r="H216" s="148" t="s">
        <v>2896</v>
      </c>
      <c r="I216" s="148" t="s">
        <v>771</v>
      </c>
      <c r="J216" s="151">
        <v>2025000680</v>
      </c>
      <c r="K216" s="152">
        <v>137500</v>
      </c>
    </row>
    <row r="217" spans="2:11" x14ac:dyDescent="0.25">
      <c r="B217" s="606"/>
      <c r="C217" s="606"/>
      <c r="D217" s="606"/>
      <c r="E217" s="606"/>
      <c r="F217" s="606"/>
      <c r="G217" s="606"/>
      <c r="H217" s="606"/>
      <c r="I217" s="606"/>
      <c r="J217" s="606"/>
      <c r="K217" s="336">
        <f>SUM(K216)</f>
        <v>137500</v>
      </c>
    </row>
    <row r="218" spans="2:11" x14ac:dyDescent="0.25">
      <c r="B218" s="606"/>
      <c r="C218" s="606"/>
      <c r="D218" s="606"/>
      <c r="E218" s="606"/>
      <c r="F218" s="606"/>
      <c r="G218" s="606"/>
      <c r="H218" s="606"/>
      <c r="I218" s="606"/>
      <c r="J218" s="606"/>
    </row>
    <row r="219" spans="2:11" x14ac:dyDescent="0.25">
      <c r="C219" s="420"/>
      <c r="D219" s="420"/>
      <c r="E219" s="420"/>
      <c r="F219" s="420"/>
      <c r="G219" s="420"/>
      <c r="H219" s="420"/>
      <c r="I219" s="256"/>
      <c r="J219" s="231"/>
    </row>
    <row r="220" spans="2:11" ht="33" customHeight="1" x14ac:dyDescent="0.25">
      <c r="C220" s="420"/>
      <c r="D220" s="420"/>
      <c r="E220" s="420"/>
      <c r="F220" s="420"/>
      <c r="G220" s="420"/>
      <c r="H220" s="420"/>
      <c r="I220" s="256"/>
      <c r="J220" s="231"/>
    </row>
    <row r="221" spans="2:11" x14ac:dyDescent="0.25">
      <c r="C221" s="420"/>
      <c r="D221" s="420"/>
      <c r="E221" s="420"/>
      <c r="F221" s="420"/>
      <c r="G221" s="420"/>
      <c r="H221" s="420"/>
      <c r="I221" s="256"/>
      <c r="J221" s="231"/>
    </row>
    <row r="222" spans="2:11" x14ac:dyDescent="0.25">
      <c r="C222" s="420"/>
      <c r="D222" s="420"/>
      <c r="E222" s="420"/>
      <c r="F222" s="420"/>
      <c r="G222" s="420"/>
      <c r="H222" s="420"/>
      <c r="I222" s="256"/>
      <c r="J222" s="231"/>
    </row>
    <row r="223" spans="2:11" x14ac:dyDescent="0.25">
      <c r="C223" s="420"/>
      <c r="D223" s="420"/>
      <c r="E223" s="420"/>
      <c r="F223" s="420"/>
      <c r="G223" s="420"/>
      <c r="H223" s="420"/>
      <c r="I223" s="256"/>
      <c r="J223" s="231"/>
    </row>
    <row r="224" spans="2:11" x14ac:dyDescent="0.25">
      <c r="C224" s="420"/>
      <c r="D224" s="420"/>
      <c r="E224" s="420"/>
      <c r="F224" s="420"/>
      <c r="G224" s="420"/>
      <c r="H224" s="420"/>
      <c r="I224" s="256"/>
      <c r="J224" s="231"/>
    </row>
    <row r="225" spans="2:11" x14ac:dyDescent="0.25">
      <c r="C225" s="420"/>
      <c r="D225" s="420"/>
      <c r="E225" s="420"/>
      <c r="F225" s="420"/>
      <c r="G225" s="420"/>
      <c r="H225" s="420"/>
      <c r="I225" s="256"/>
      <c r="J225" s="231"/>
    </row>
    <row r="226" spans="2:11" x14ac:dyDescent="0.25">
      <c r="C226" s="420"/>
      <c r="D226" s="420"/>
      <c r="E226" s="420"/>
      <c r="F226" s="420"/>
      <c r="G226" s="420"/>
      <c r="H226" s="420"/>
      <c r="I226" s="256"/>
      <c r="J226" s="231"/>
    </row>
    <row r="227" spans="2:11" x14ac:dyDescent="0.25">
      <c r="C227" s="420"/>
      <c r="D227" s="420"/>
      <c r="E227" s="420"/>
      <c r="F227" s="420"/>
      <c r="G227" s="420"/>
      <c r="H227" s="420"/>
      <c r="I227" s="256"/>
      <c r="J227" s="231"/>
    </row>
    <row r="228" spans="2:11" x14ac:dyDescent="0.25">
      <c r="C228" s="420"/>
      <c r="D228" s="420"/>
      <c r="E228" s="420"/>
      <c r="F228" s="420"/>
      <c r="G228" s="420"/>
      <c r="H228" s="420"/>
      <c r="I228" s="256"/>
      <c r="J228" s="231"/>
    </row>
    <row r="229" spans="2:11" x14ac:dyDescent="0.25">
      <c r="C229" s="420"/>
      <c r="D229" s="420"/>
      <c r="E229" s="420"/>
      <c r="F229" s="420"/>
      <c r="G229" s="420"/>
      <c r="H229" s="420"/>
      <c r="I229" s="256"/>
      <c r="J229" s="231"/>
    </row>
    <row r="230" spans="2:11" x14ac:dyDescent="0.25">
      <c r="C230" s="420"/>
      <c r="D230" s="420"/>
      <c r="E230" s="420"/>
      <c r="F230" s="420"/>
      <c r="G230" s="420"/>
      <c r="H230" s="420"/>
      <c r="I230" s="256"/>
      <c r="J230" s="231"/>
    </row>
    <row r="231" spans="2:11" x14ac:dyDescent="0.25">
      <c r="C231" s="420"/>
      <c r="D231" s="420"/>
      <c r="E231" s="420"/>
      <c r="F231" s="420"/>
      <c r="G231" s="420"/>
      <c r="H231" s="420"/>
      <c r="I231" s="256"/>
      <c r="J231" s="231"/>
    </row>
    <row r="232" spans="2:11" x14ac:dyDescent="0.25">
      <c r="C232" s="420"/>
      <c r="D232" s="420"/>
      <c r="E232" s="420"/>
      <c r="F232" s="420"/>
      <c r="G232" s="420"/>
      <c r="H232" s="420"/>
      <c r="I232" s="256"/>
      <c r="J232" s="231"/>
    </row>
    <row r="233" spans="2:11" x14ac:dyDescent="0.25">
      <c r="B233" s="693"/>
      <c r="C233" s="693"/>
      <c r="D233" s="693"/>
      <c r="E233" s="693"/>
      <c r="F233" s="693"/>
      <c r="G233" s="693"/>
      <c r="H233" s="693"/>
      <c r="I233" s="693"/>
      <c r="J233" s="693"/>
      <c r="K233" s="426" t="e">
        <f>SUM(#REF!)</f>
        <v>#REF!</v>
      </c>
    </row>
    <row r="234" spans="2:11" x14ac:dyDescent="0.25">
      <c r="C234" s="420"/>
      <c r="D234" s="420"/>
      <c r="E234" s="420"/>
      <c r="F234" s="420"/>
      <c r="G234" s="420"/>
      <c r="H234" s="420"/>
      <c r="I234" s="256"/>
      <c r="J234" s="231"/>
    </row>
    <row r="235" spans="2:11" x14ac:dyDescent="0.25">
      <c r="C235" s="712"/>
      <c r="D235" s="712"/>
      <c r="E235" s="712"/>
      <c r="F235" s="712"/>
      <c r="G235" s="712"/>
      <c r="H235" s="712"/>
      <c r="I235" s="256"/>
      <c r="J235" s="231"/>
    </row>
    <row r="236" spans="2:11" x14ac:dyDescent="0.25">
      <c r="C236" s="712" t="s">
        <v>2189</v>
      </c>
      <c r="D236" s="712"/>
      <c r="E236" s="712"/>
      <c r="F236" s="712"/>
      <c r="G236" s="712"/>
      <c r="H236" s="712"/>
      <c r="I236" s="712"/>
      <c r="J236" s="231"/>
    </row>
    <row r="237" spans="2:11" ht="28.5" x14ac:dyDescent="0.25">
      <c r="C237" s="418"/>
      <c r="D237" s="316" t="s">
        <v>2741</v>
      </c>
      <c r="E237" s="316" t="s">
        <v>2736</v>
      </c>
      <c r="F237" s="316" t="s">
        <v>2899</v>
      </c>
      <c r="G237" s="316" t="s">
        <v>2740</v>
      </c>
      <c r="H237" s="316" t="s">
        <v>2195</v>
      </c>
      <c r="I237" s="419"/>
      <c r="J237" s="419"/>
    </row>
    <row r="238" spans="2:11" x14ac:dyDescent="0.25">
      <c r="C238" s="172" t="s">
        <v>1769</v>
      </c>
      <c r="D238" s="317">
        <v>4377900</v>
      </c>
      <c r="E238" s="317">
        <v>722110</v>
      </c>
      <c r="F238" s="317">
        <f>+K26</f>
        <v>921640</v>
      </c>
      <c r="G238" s="317">
        <f>+F238-E238</f>
        <v>199530</v>
      </c>
      <c r="H238" s="423">
        <f>+(F238/E238)-1</f>
        <v>0.27631524283003972</v>
      </c>
      <c r="I238" s="422"/>
      <c r="J238" s="416"/>
    </row>
    <row r="239" spans="2:11" x14ac:dyDescent="0.25">
      <c r="C239" s="172" t="s">
        <v>1155</v>
      </c>
      <c r="D239" s="317">
        <v>26861780</v>
      </c>
      <c r="E239" s="317">
        <v>26226070</v>
      </c>
      <c r="F239" s="317">
        <f>+K7+K12</f>
        <v>27323120</v>
      </c>
      <c r="G239" s="317">
        <f t="shared" ref="G239:G248" si="0">+F239-E239</f>
        <v>1097050</v>
      </c>
      <c r="H239" s="423">
        <f t="shared" ref="H239:H248" si="1">+(F239/E239)-1</f>
        <v>4.1830514446121736E-2</v>
      </c>
      <c r="I239" s="422"/>
      <c r="J239" s="416"/>
    </row>
    <row r="240" spans="2:11" x14ac:dyDescent="0.25">
      <c r="C240" s="172" t="s">
        <v>1481</v>
      </c>
      <c r="D240" s="317">
        <v>2594248.13</v>
      </c>
      <c r="E240" s="317">
        <v>2791022.2199999997</v>
      </c>
      <c r="F240" s="317">
        <f>+K52+K59</f>
        <v>6061075.6500000004</v>
      </c>
      <c r="G240" s="317">
        <f t="shared" si="0"/>
        <v>3270053.4300000006</v>
      </c>
      <c r="H240" s="423">
        <f t="shared" si="1"/>
        <v>1.1716328901172277</v>
      </c>
      <c r="I240" s="422"/>
      <c r="J240" s="416"/>
    </row>
    <row r="241" spans="3:10" x14ac:dyDescent="0.25">
      <c r="C241" s="172" t="s">
        <v>2188</v>
      </c>
      <c r="D241" s="317">
        <v>1248363</v>
      </c>
      <c r="E241" s="317">
        <v>1266035</v>
      </c>
      <c r="F241" s="317">
        <f>+K78</f>
        <v>1267576</v>
      </c>
      <c r="G241" s="317">
        <f t="shared" si="0"/>
        <v>1541</v>
      </c>
      <c r="H241" s="423">
        <f t="shared" si="1"/>
        <v>1.2171859387772876E-3</v>
      </c>
      <c r="I241" s="422"/>
      <c r="J241" s="416"/>
    </row>
    <row r="242" spans="3:10" x14ac:dyDescent="0.25">
      <c r="C242" s="172" t="s">
        <v>1199</v>
      </c>
      <c r="D242" s="317">
        <v>29762646</v>
      </c>
      <c r="E242" s="317">
        <v>29707365.399999999</v>
      </c>
      <c r="F242" s="317">
        <f>+K86+K94</f>
        <v>25011970</v>
      </c>
      <c r="G242" s="317">
        <f t="shared" si="0"/>
        <v>-4695395.3999999985</v>
      </c>
      <c r="H242" s="423">
        <f t="shared" si="1"/>
        <v>-0.15805492465514959</v>
      </c>
      <c r="I242" s="422"/>
      <c r="J242" s="416"/>
    </row>
    <row r="243" spans="3:10" x14ac:dyDescent="0.25">
      <c r="C243" s="172" t="s">
        <v>2073</v>
      </c>
      <c r="D243" s="317">
        <v>33939748</v>
      </c>
      <c r="E243" s="317">
        <v>98426955</v>
      </c>
      <c r="F243" s="317">
        <f>+K148+K163+K176</f>
        <v>140916945</v>
      </c>
      <c r="G243" s="317">
        <f t="shared" si="0"/>
        <v>42489990</v>
      </c>
      <c r="H243" s="423">
        <f t="shared" si="1"/>
        <v>0.43169058719737907</v>
      </c>
      <c r="I243" s="422"/>
      <c r="J243" s="416"/>
    </row>
    <row r="244" spans="3:10" x14ac:dyDescent="0.25">
      <c r="C244" s="172" t="s">
        <v>2163</v>
      </c>
      <c r="D244" s="317">
        <v>0</v>
      </c>
      <c r="E244" s="317">
        <v>3106645</v>
      </c>
      <c r="F244" s="317">
        <v>0</v>
      </c>
      <c r="G244" s="317">
        <f t="shared" si="0"/>
        <v>-3106645</v>
      </c>
      <c r="H244" s="423">
        <f t="shared" si="1"/>
        <v>-1</v>
      </c>
      <c r="I244" s="422"/>
      <c r="J244" s="416"/>
    </row>
    <row r="245" spans="3:10" x14ac:dyDescent="0.25">
      <c r="C245" s="172" t="s">
        <v>2074</v>
      </c>
      <c r="D245" s="317">
        <v>4906663.76</v>
      </c>
      <c r="E245" s="317">
        <v>7063774.3899999997</v>
      </c>
      <c r="F245" s="317">
        <f>+K189+K192</f>
        <v>3351965</v>
      </c>
      <c r="G245" s="317">
        <f t="shared" si="0"/>
        <v>-3711809.3899999997</v>
      </c>
      <c r="H245" s="423">
        <f t="shared" si="1"/>
        <v>-0.52547111290172444</v>
      </c>
      <c r="I245" s="422"/>
      <c r="J245" s="416"/>
    </row>
    <row r="246" spans="3:10" x14ac:dyDescent="0.25">
      <c r="C246" s="172" t="s">
        <v>2063</v>
      </c>
      <c r="D246" s="317">
        <v>88064</v>
      </c>
      <c r="E246" s="317">
        <v>192025</v>
      </c>
      <c r="F246" s="317">
        <f>+K97+K102</f>
        <v>124513</v>
      </c>
      <c r="G246" s="317">
        <f t="shared" si="0"/>
        <v>-67512</v>
      </c>
      <c r="H246" s="423">
        <f t="shared" si="1"/>
        <v>-0.35157922145553966</v>
      </c>
      <c r="I246" s="422"/>
      <c r="J246" s="416"/>
    </row>
    <row r="247" spans="3:10" x14ac:dyDescent="0.25">
      <c r="C247" s="172" t="s">
        <v>2327</v>
      </c>
      <c r="D247" s="317">
        <v>38591074</v>
      </c>
      <c r="E247" s="317">
        <v>1645162</v>
      </c>
      <c r="F247" s="317">
        <f>+K207+K217</f>
        <v>3237771</v>
      </c>
      <c r="G247" s="317">
        <f t="shared" si="0"/>
        <v>1592609</v>
      </c>
      <c r="H247" s="423">
        <f t="shared" si="1"/>
        <v>0.96805603338759338</v>
      </c>
      <c r="I247" s="422"/>
      <c r="J247" s="416"/>
    </row>
    <row r="248" spans="3:10" x14ac:dyDescent="0.25">
      <c r="C248" s="172" t="s">
        <v>2579</v>
      </c>
      <c r="D248" s="317">
        <v>38540604</v>
      </c>
      <c r="E248" s="317">
        <v>1645162</v>
      </c>
      <c r="F248" s="317">
        <f>+K200+K212</f>
        <v>3237771</v>
      </c>
      <c r="G248" s="317">
        <f t="shared" si="0"/>
        <v>1592609</v>
      </c>
      <c r="H248" s="423">
        <f t="shared" si="1"/>
        <v>0.96805603338759338</v>
      </c>
      <c r="I248" s="422"/>
      <c r="J248" s="416"/>
    </row>
    <row r="249" spans="3:10" x14ac:dyDescent="0.25">
      <c r="C249" s="316" t="s">
        <v>2193</v>
      </c>
      <c r="D249" s="262">
        <f>SUM(D238:D248)</f>
        <v>180911090.88999999</v>
      </c>
      <c r="E249" s="262">
        <v>172792326.00999999</v>
      </c>
      <c r="F249" s="262">
        <f>SUM(F238:F248)</f>
        <v>211454346.65000001</v>
      </c>
      <c r="G249" s="317">
        <f>SUM(G238:G248)</f>
        <v>38662020.640000001</v>
      </c>
      <c r="H249" s="423">
        <f>+(F249/E249)-1</f>
        <v>0.22374848196535368</v>
      </c>
      <c r="I249" s="422"/>
      <c r="J249" s="417"/>
    </row>
  </sheetData>
  <mergeCells count="33">
    <mergeCell ref="C235:H235"/>
    <mergeCell ref="C236:I236"/>
    <mergeCell ref="B200:I200"/>
    <mergeCell ref="B207:I207"/>
    <mergeCell ref="B208:I208"/>
    <mergeCell ref="B212:J213"/>
    <mergeCell ref="B217:J218"/>
    <mergeCell ref="B233:J233"/>
    <mergeCell ref="B193:J194"/>
    <mergeCell ref="K193:K194"/>
    <mergeCell ref="B45:I45"/>
    <mergeCell ref="A62:A71"/>
    <mergeCell ref="B86:I86"/>
    <mergeCell ref="B93:J93"/>
    <mergeCell ref="B94:I94"/>
    <mergeCell ref="B98:J99"/>
    <mergeCell ref="K98:K99"/>
    <mergeCell ref="B104:I104"/>
    <mergeCell ref="B148:J148"/>
    <mergeCell ref="B164:J164"/>
    <mergeCell ref="B189:I189"/>
    <mergeCell ref="K20:K21"/>
    <mergeCell ref="B22:I22"/>
    <mergeCell ref="A27:A36"/>
    <mergeCell ref="B27:K27"/>
    <mergeCell ref="B43:J44"/>
    <mergeCell ref="K43:K44"/>
    <mergeCell ref="A2:A9"/>
    <mergeCell ref="B7:I7"/>
    <mergeCell ref="B13:J13"/>
    <mergeCell ref="B14:I14"/>
    <mergeCell ref="A16:A24"/>
    <mergeCell ref="B20:J21"/>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8A5A3-5548-4984-A0B9-4FCA213616AF}">
  <dimension ref="A1:P248"/>
  <sheetViews>
    <sheetView topLeftCell="B210" zoomScale="85" zoomScaleNormal="85" workbookViewId="0">
      <selection activeCell="B41" sqref="B41"/>
    </sheetView>
  </sheetViews>
  <sheetFormatPr baseColWidth="10" defaultRowHeight="15" x14ac:dyDescent="0.25"/>
  <cols>
    <col min="1" max="1" width="16" style="181" customWidth="1"/>
    <col min="2" max="2" width="46.5703125" style="181" customWidth="1"/>
    <col min="3" max="3" width="46.42578125" style="181" customWidth="1"/>
    <col min="4" max="4" width="21.42578125" style="181" customWidth="1"/>
    <col min="5" max="5" width="23.140625" style="461" customWidth="1"/>
    <col min="6" max="6" width="21.85546875" style="462" customWidth="1"/>
    <col min="7" max="7" width="24.28515625" style="181" customWidth="1"/>
    <col min="8" max="8" width="26.42578125" style="181" customWidth="1"/>
    <col min="9" max="9" width="29.85546875" style="181" customWidth="1"/>
    <col min="10" max="10" width="12.7109375" style="181" customWidth="1"/>
    <col min="11" max="11" width="26.5703125" style="181" customWidth="1"/>
    <col min="12" max="12" width="16.85546875" style="181" customWidth="1"/>
    <col min="13" max="13" width="11.7109375" style="181" bestFit="1" customWidth="1"/>
    <col min="14" max="14" width="11.42578125" style="181"/>
    <col min="15" max="16" width="11.7109375" style="181" bestFit="1" customWidth="1"/>
    <col min="17" max="16384" width="11.42578125" style="181"/>
  </cols>
  <sheetData>
    <row r="1" spans="1:13" ht="47.25" thickBot="1" x14ac:dyDescent="0.4">
      <c r="A1" s="434"/>
      <c r="B1" s="435" t="s">
        <v>1158</v>
      </c>
      <c r="C1" s="436"/>
      <c r="D1" s="436"/>
      <c r="E1" s="437"/>
      <c r="F1" s="438"/>
      <c r="G1" s="436"/>
      <c r="H1" s="436"/>
      <c r="I1" s="436"/>
      <c r="J1" s="436"/>
      <c r="K1" s="436"/>
    </row>
    <row r="2" spans="1:13" ht="48" customHeight="1" x14ac:dyDescent="0.35">
      <c r="A2" s="523" t="s">
        <v>1934</v>
      </c>
      <c r="B2" s="469" t="s">
        <v>2901</v>
      </c>
    </row>
    <row r="3" spans="1:13" ht="56.25" customHeight="1" x14ac:dyDescent="0.25">
      <c r="A3" s="524"/>
      <c r="B3" s="36" t="s">
        <v>758</v>
      </c>
      <c r="C3" s="36" t="s">
        <v>759</v>
      </c>
      <c r="D3" s="36" t="s">
        <v>760</v>
      </c>
      <c r="E3" s="36" t="s">
        <v>761</v>
      </c>
      <c r="F3" s="36" t="s">
        <v>762</v>
      </c>
      <c r="G3" s="36" t="s">
        <v>763</v>
      </c>
      <c r="H3" s="36" t="s">
        <v>764</v>
      </c>
      <c r="I3" s="36" t="s">
        <v>46</v>
      </c>
      <c r="J3" s="36" t="s">
        <v>765</v>
      </c>
      <c r="K3" s="36" t="s">
        <v>762</v>
      </c>
      <c r="L3" s="36" t="s">
        <v>766</v>
      </c>
      <c r="M3" s="36" t="s">
        <v>767</v>
      </c>
    </row>
    <row r="4" spans="1:13" ht="56.25" customHeight="1" x14ac:dyDescent="0.25">
      <c r="A4" s="524"/>
      <c r="B4" s="158" t="s">
        <v>672</v>
      </c>
      <c r="C4" s="158"/>
      <c r="D4" s="159">
        <v>45845</v>
      </c>
      <c r="E4" s="158" t="s">
        <v>768</v>
      </c>
      <c r="F4" s="160">
        <v>2025100527</v>
      </c>
      <c r="G4" s="158" t="s">
        <v>769</v>
      </c>
      <c r="H4" s="158">
        <v>891200200</v>
      </c>
      <c r="I4" s="158" t="s">
        <v>2902</v>
      </c>
      <c r="J4" s="158" t="s">
        <v>771</v>
      </c>
      <c r="K4" s="161">
        <v>2025000005</v>
      </c>
      <c r="L4" s="162">
        <v>6355920</v>
      </c>
      <c r="M4" s="29">
        <v>0</v>
      </c>
    </row>
    <row r="5" spans="1:13" ht="38.25" customHeight="1" x14ac:dyDescent="0.25">
      <c r="A5" s="524"/>
      <c r="B5" s="163" t="s">
        <v>672</v>
      </c>
      <c r="C5" s="163"/>
      <c r="D5" s="164">
        <v>45876</v>
      </c>
      <c r="E5" s="163" t="s">
        <v>768</v>
      </c>
      <c r="F5" s="165">
        <v>2025100596</v>
      </c>
      <c r="G5" s="163" t="s">
        <v>769</v>
      </c>
      <c r="H5" s="163">
        <v>891200200</v>
      </c>
      <c r="I5" s="163" t="s">
        <v>2903</v>
      </c>
      <c r="J5" s="163" t="s">
        <v>771</v>
      </c>
      <c r="K5" s="166">
        <v>2025000005</v>
      </c>
      <c r="L5" s="167">
        <v>7224330</v>
      </c>
      <c r="M5" s="24">
        <v>0</v>
      </c>
    </row>
    <row r="6" spans="1:13" ht="45" customHeight="1" x14ac:dyDescent="0.25">
      <c r="A6" s="524"/>
      <c r="B6" s="158" t="s">
        <v>672</v>
      </c>
      <c r="C6" s="158"/>
      <c r="D6" s="159">
        <v>45905</v>
      </c>
      <c r="E6" s="158" t="s">
        <v>768</v>
      </c>
      <c r="F6" s="160">
        <v>2025100680</v>
      </c>
      <c r="G6" s="158" t="s">
        <v>769</v>
      </c>
      <c r="H6" s="158">
        <v>891200200</v>
      </c>
      <c r="I6" s="158" t="s">
        <v>2904</v>
      </c>
      <c r="J6" s="158" t="s">
        <v>771</v>
      </c>
      <c r="K6" s="161">
        <v>2025000005</v>
      </c>
      <c r="L6" s="162">
        <v>6446210</v>
      </c>
      <c r="M6" s="29">
        <v>0</v>
      </c>
    </row>
    <row r="7" spans="1:13" ht="50.25" customHeight="1" x14ac:dyDescent="0.25">
      <c r="A7" s="445"/>
      <c r="B7" s="515"/>
      <c r="C7" s="515"/>
      <c r="D7" s="515"/>
      <c r="E7" s="515"/>
      <c r="F7" s="515"/>
      <c r="G7" s="515"/>
      <c r="H7" s="515"/>
      <c r="I7" s="515"/>
      <c r="J7" s="515"/>
      <c r="K7" s="168" t="s">
        <v>1154</v>
      </c>
      <c r="L7" s="180">
        <v>20026460</v>
      </c>
      <c r="M7" s="30">
        <v>0</v>
      </c>
    </row>
    <row r="8" spans="1:13" ht="50.25" customHeight="1" x14ac:dyDescent="0.25">
      <c r="A8" s="445"/>
      <c r="B8" s="468" t="s">
        <v>2908</v>
      </c>
      <c r="C8" s="30"/>
      <c r="D8" s="30"/>
      <c r="E8" s="30"/>
      <c r="F8" s="30"/>
      <c r="G8" s="30"/>
      <c r="H8" s="30"/>
      <c r="I8" s="30"/>
      <c r="J8" s="30"/>
      <c r="K8" s="30"/>
      <c r="L8" s="104"/>
      <c r="M8" s="30"/>
    </row>
    <row r="9" spans="1:13" ht="50.25" customHeight="1" x14ac:dyDescent="0.25">
      <c r="A9" s="445"/>
      <c r="B9" s="36" t="s">
        <v>758</v>
      </c>
      <c r="C9" s="36" t="s">
        <v>759</v>
      </c>
      <c r="D9" s="36" t="s">
        <v>760</v>
      </c>
      <c r="E9" s="36" t="s">
        <v>761</v>
      </c>
      <c r="F9" s="36" t="s">
        <v>762</v>
      </c>
      <c r="G9" s="36" t="s">
        <v>763</v>
      </c>
      <c r="H9" s="36" t="s">
        <v>764</v>
      </c>
      <c r="I9" s="36" t="s">
        <v>46</v>
      </c>
      <c r="J9" s="36" t="s">
        <v>765</v>
      </c>
      <c r="K9" s="36" t="s">
        <v>762</v>
      </c>
      <c r="L9" s="36" t="s">
        <v>766</v>
      </c>
      <c r="M9" s="36" t="s">
        <v>767</v>
      </c>
    </row>
    <row r="10" spans="1:13" ht="50.25" customHeight="1" x14ac:dyDescent="0.25">
      <c r="A10" s="445"/>
      <c r="B10" s="158" t="s">
        <v>673</v>
      </c>
      <c r="C10" s="158"/>
      <c r="D10" s="159">
        <v>45840</v>
      </c>
      <c r="E10" s="158" t="s">
        <v>768</v>
      </c>
      <c r="F10" s="160">
        <v>2025590137</v>
      </c>
      <c r="G10" s="158" t="s">
        <v>769</v>
      </c>
      <c r="H10" s="158">
        <v>891200200</v>
      </c>
      <c r="I10" s="158" t="s">
        <v>2905</v>
      </c>
      <c r="J10" s="158" t="s">
        <v>771</v>
      </c>
      <c r="K10" s="161">
        <v>2025000005</v>
      </c>
      <c r="L10" s="162">
        <v>2253150</v>
      </c>
      <c r="M10" s="325">
        <v>0</v>
      </c>
    </row>
    <row r="11" spans="1:13" ht="42.75" customHeight="1" x14ac:dyDescent="0.25">
      <c r="B11" s="163" t="s">
        <v>673</v>
      </c>
      <c r="C11" s="163"/>
      <c r="D11" s="164">
        <v>45870</v>
      </c>
      <c r="E11" s="163" t="s">
        <v>768</v>
      </c>
      <c r="F11" s="165">
        <v>2025590153</v>
      </c>
      <c r="G11" s="163" t="s">
        <v>769</v>
      </c>
      <c r="H11" s="163">
        <v>891200200</v>
      </c>
      <c r="I11" s="163" t="s">
        <v>2906</v>
      </c>
      <c r="J11" s="163" t="s">
        <v>771</v>
      </c>
      <c r="K11" s="166">
        <v>2025000005</v>
      </c>
      <c r="L11" s="167">
        <v>2863760</v>
      </c>
      <c r="M11" s="326">
        <v>0</v>
      </c>
    </row>
    <row r="12" spans="1:13" ht="42.75" customHeight="1" x14ac:dyDescent="0.25">
      <c r="B12" s="158" t="s">
        <v>673</v>
      </c>
      <c r="C12" s="158"/>
      <c r="D12" s="159">
        <v>45906</v>
      </c>
      <c r="E12" s="158" t="s">
        <v>768</v>
      </c>
      <c r="F12" s="160">
        <v>2025590181</v>
      </c>
      <c r="G12" s="158" t="s">
        <v>769</v>
      </c>
      <c r="H12" s="158">
        <v>891200200</v>
      </c>
      <c r="I12" s="158" t="s">
        <v>2907</v>
      </c>
      <c r="J12" s="158" t="s">
        <v>771</v>
      </c>
      <c r="K12" s="161">
        <v>2025000005</v>
      </c>
      <c r="L12" s="162">
        <v>2923470</v>
      </c>
      <c r="M12" s="325">
        <v>0</v>
      </c>
    </row>
    <row r="13" spans="1:13" ht="28.5" hidden="1" customHeight="1" x14ac:dyDescent="0.25">
      <c r="A13" s="447"/>
      <c r="B13" s="517"/>
      <c r="C13" s="517"/>
      <c r="D13" s="517"/>
      <c r="E13" s="517"/>
      <c r="F13" s="517"/>
      <c r="G13" s="517"/>
      <c r="H13" s="517"/>
      <c r="I13" s="517"/>
      <c r="J13" s="517"/>
      <c r="K13" s="517"/>
      <c r="L13" s="518"/>
      <c r="M13" s="518"/>
    </row>
    <row r="14" spans="1:13" ht="29.25" hidden="1" customHeight="1" x14ac:dyDescent="0.25">
      <c r="A14" s="447"/>
      <c r="B14" s="517"/>
      <c r="C14" s="517"/>
      <c r="D14" s="517"/>
      <c r="E14" s="517"/>
      <c r="F14" s="517"/>
      <c r="G14" s="517"/>
      <c r="H14" s="517"/>
      <c r="I14" s="517"/>
      <c r="J14" s="517"/>
      <c r="K14" s="517"/>
      <c r="L14" s="518"/>
      <c r="M14" s="518"/>
    </row>
    <row r="15" spans="1:13" ht="49.5" customHeight="1" x14ac:dyDescent="0.25">
      <c r="A15" s="391"/>
      <c r="B15" s="515"/>
      <c r="C15" s="515"/>
      <c r="D15" s="515"/>
      <c r="E15" s="515"/>
      <c r="F15" s="515"/>
      <c r="G15" s="515"/>
      <c r="H15" s="515"/>
      <c r="I15" s="515"/>
      <c r="J15" s="515"/>
      <c r="K15" s="168" t="s">
        <v>779</v>
      </c>
      <c r="L15" s="180">
        <v>8040380</v>
      </c>
      <c r="M15" s="168">
        <v>0</v>
      </c>
    </row>
    <row r="16" spans="1:13" ht="68.25" customHeight="1" x14ac:dyDescent="0.25">
      <c r="A16" s="391"/>
      <c r="B16" s="471" t="s">
        <v>2912</v>
      </c>
      <c r="C16" s="30"/>
      <c r="D16" s="30"/>
      <c r="E16" s="30"/>
      <c r="F16" s="30"/>
      <c r="G16" s="30"/>
      <c r="H16" s="30"/>
      <c r="I16" s="30"/>
      <c r="J16" s="30"/>
      <c r="K16" s="30"/>
      <c r="L16" s="104"/>
      <c r="M16" s="30"/>
    </row>
    <row r="17" spans="1:13" ht="49.5" customHeight="1" x14ac:dyDescent="0.25">
      <c r="A17" s="391"/>
      <c r="B17" s="36" t="s">
        <v>758</v>
      </c>
      <c r="C17" s="36" t="s">
        <v>759</v>
      </c>
      <c r="D17" s="36" t="s">
        <v>760</v>
      </c>
      <c r="E17" s="36" t="s">
        <v>761</v>
      </c>
      <c r="F17" s="36" t="s">
        <v>762</v>
      </c>
      <c r="G17" s="36" t="s">
        <v>763</v>
      </c>
      <c r="H17" s="36" t="s">
        <v>764</v>
      </c>
      <c r="I17" s="36" t="s">
        <v>46</v>
      </c>
      <c r="J17" s="36" t="s">
        <v>765</v>
      </c>
      <c r="K17" s="36" t="s">
        <v>762</v>
      </c>
      <c r="L17" s="36" t="s">
        <v>766</v>
      </c>
      <c r="M17" s="36" t="s">
        <v>767</v>
      </c>
    </row>
    <row r="18" spans="1:13" ht="72" customHeight="1" x14ac:dyDescent="0.25">
      <c r="A18" s="391"/>
      <c r="B18" s="158" t="s">
        <v>670</v>
      </c>
      <c r="C18" s="158"/>
      <c r="D18" s="159">
        <v>45845</v>
      </c>
      <c r="E18" s="158" t="s">
        <v>768</v>
      </c>
      <c r="F18" s="160">
        <v>2025100528</v>
      </c>
      <c r="G18" s="158" t="s">
        <v>804</v>
      </c>
      <c r="H18" s="158">
        <v>891200686</v>
      </c>
      <c r="I18" s="158" t="s">
        <v>2909</v>
      </c>
      <c r="J18" s="158" t="s">
        <v>771</v>
      </c>
      <c r="K18" s="161">
        <v>2025000006</v>
      </c>
      <c r="L18" s="162">
        <v>738630</v>
      </c>
      <c r="M18" s="29">
        <v>0</v>
      </c>
    </row>
    <row r="19" spans="1:13" ht="63.75" customHeight="1" x14ac:dyDescent="0.25">
      <c r="A19" s="391"/>
      <c r="B19" s="163" t="s">
        <v>670</v>
      </c>
      <c r="C19" s="163"/>
      <c r="D19" s="164">
        <v>45877</v>
      </c>
      <c r="E19" s="163" t="s">
        <v>768</v>
      </c>
      <c r="F19" s="165">
        <v>2025100597</v>
      </c>
      <c r="G19" s="163" t="s">
        <v>804</v>
      </c>
      <c r="H19" s="163">
        <v>891200686</v>
      </c>
      <c r="I19" s="163" t="s">
        <v>2910</v>
      </c>
      <c r="J19" s="163" t="s">
        <v>771</v>
      </c>
      <c r="K19" s="166">
        <v>2025000006</v>
      </c>
      <c r="L19" s="167">
        <v>445320</v>
      </c>
      <c r="M19" s="24">
        <v>0</v>
      </c>
    </row>
    <row r="20" spans="1:13" ht="53.25" customHeight="1" x14ac:dyDescent="0.25">
      <c r="A20" s="391"/>
      <c r="B20" s="158" t="s">
        <v>670</v>
      </c>
      <c r="C20" s="158"/>
      <c r="D20" s="159">
        <v>45905</v>
      </c>
      <c r="E20" s="158" t="s">
        <v>768</v>
      </c>
      <c r="F20" s="160">
        <v>2025100681</v>
      </c>
      <c r="G20" s="158" t="s">
        <v>804</v>
      </c>
      <c r="H20" s="158">
        <v>891200686</v>
      </c>
      <c r="I20" s="158" t="s">
        <v>2911</v>
      </c>
      <c r="J20" s="158" t="s">
        <v>771</v>
      </c>
      <c r="K20" s="161">
        <v>2025000006</v>
      </c>
      <c r="L20" s="162">
        <v>282510</v>
      </c>
      <c r="M20" s="29">
        <v>0</v>
      </c>
    </row>
    <row r="21" spans="1:13" ht="36.75" customHeight="1" x14ac:dyDescent="0.25">
      <c r="A21" s="391"/>
      <c r="B21" s="516"/>
      <c r="C21" s="516"/>
      <c r="D21" s="516"/>
      <c r="E21" s="516"/>
      <c r="F21" s="516"/>
      <c r="G21" s="516"/>
      <c r="H21" s="516"/>
      <c r="I21" s="516"/>
      <c r="J21" s="516"/>
      <c r="K21" s="30" t="s">
        <v>779</v>
      </c>
      <c r="L21" s="205">
        <v>1466460</v>
      </c>
      <c r="M21" s="30">
        <v>0</v>
      </c>
    </row>
    <row r="22" spans="1:13" ht="68.25" customHeight="1" x14ac:dyDescent="0.25">
      <c r="A22" s="391"/>
      <c r="B22" s="431" t="s">
        <v>3059</v>
      </c>
      <c r="C22" s="30"/>
      <c r="D22" s="30"/>
      <c r="E22" s="30"/>
      <c r="F22" s="30"/>
      <c r="G22" s="30"/>
      <c r="H22" s="30"/>
      <c r="I22" s="30"/>
      <c r="J22" s="30"/>
      <c r="K22" s="30"/>
      <c r="L22" s="104"/>
      <c r="M22" s="30"/>
    </row>
    <row r="23" spans="1:13" ht="36.75" customHeight="1" x14ac:dyDescent="0.25">
      <c r="A23" s="391"/>
      <c r="B23" s="36" t="s">
        <v>758</v>
      </c>
      <c r="C23" s="36" t="s">
        <v>759</v>
      </c>
      <c r="D23" s="36" t="s">
        <v>760</v>
      </c>
      <c r="E23" s="36" t="s">
        <v>761</v>
      </c>
      <c r="F23" s="36" t="s">
        <v>762</v>
      </c>
      <c r="G23" s="36" t="s">
        <v>763</v>
      </c>
      <c r="H23" s="36" t="s">
        <v>764</v>
      </c>
      <c r="I23" s="36" t="s">
        <v>46</v>
      </c>
      <c r="J23" s="36" t="s">
        <v>765</v>
      </c>
      <c r="K23" s="36" t="s">
        <v>762</v>
      </c>
      <c r="L23" s="36" t="s">
        <v>766</v>
      </c>
      <c r="M23" s="199" t="s">
        <v>767</v>
      </c>
    </row>
    <row r="24" spans="1:13" ht="48" customHeight="1" x14ac:dyDescent="0.25">
      <c r="A24" s="391"/>
      <c r="B24" s="158"/>
      <c r="C24" s="158"/>
      <c r="D24" s="159"/>
      <c r="E24" s="158"/>
      <c r="F24" s="160"/>
      <c r="G24" s="158"/>
      <c r="H24" s="158"/>
      <c r="I24" s="158"/>
      <c r="J24" s="158"/>
      <c r="K24" s="161"/>
      <c r="L24" s="162"/>
      <c r="M24" s="333">
        <v>0</v>
      </c>
    </row>
    <row r="25" spans="1:13" ht="36.75" customHeight="1" x14ac:dyDescent="0.25">
      <c r="A25" s="391"/>
      <c r="B25" s="163"/>
      <c r="C25" s="163"/>
      <c r="D25" s="164"/>
      <c r="E25" s="163"/>
      <c r="F25" s="165"/>
      <c r="G25" s="163"/>
      <c r="H25" s="163"/>
      <c r="I25" s="163"/>
      <c r="J25" s="163"/>
      <c r="K25" s="166"/>
      <c r="L25" s="167"/>
      <c r="M25" s="467">
        <v>0</v>
      </c>
    </row>
    <row r="26" spans="1:13" ht="36.75" customHeight="1" x14ac:dyDescent="0.25">
      <c r="A26" s="391"/>
      <c r="B26" s="158"/>
      <c r="C26" s="158"/>
      <c r="D26" s="159"/>
      <c r="E26" s="158"/>
      <c r="F26" s="160"/>
      <c r="G26" s="158"/>
      <c r="H26" s="158"/>
      <c r="I26" s="158"/>
      <c r="J26" s="158"/>
      <c r="K26" s="161"/>
      <c r="L26" s="162"/>
      <c r="M26" s="333">
        <v>0</v>
      </c>
    </row>
    <row r="27" spans="1:13" ht="36.75" customHeight="1" x14ac:dyDescent="0.25">
      <c r="A27" s="391"/>
      <c r="B27" s="163"/>
      <c r="C27" s="163"/>
      <c r="D27" s="164"/>
      <c r="E27" s="163"/>
      <c r="F27" s="165"/>
      <c r="G27" s="163"/>
      <c r="H27" s="163"/>
      <c r="I27" s="163"/>
      <c r="J27" s="163"/>
      <c r="K27" s="166"/>
      <c r="L27" s="167"/>
      <c r="M27" s="467">
        <v>0</v>
      </c>
    </row>
    <row r="28" spans="1:13" ht="36.75" customHeight="1" x14ac:dyDescent="0.25">
      <c r="A28" s="391"/>
      <c r="B28" s="158"/>
      <c r="C28" s="158"/>
      <c r="D28" s="159"/>
      <c r="E28" s="158"/>
      <c r="F28" s="160"/>
      <c r="G28" s="158"/>
      <c r="H28" s="158"/>
      <c r="I28" s="158"/>
      <c r="J28" s="158"/>
      <c r="K28" s="161"/>
      <c r="L28" s="162"/>
      <c r="M28" s="333">
        <v>0</v>
      </c>
    </row>
    <row r="29" spans="1:13" ht="36.75" customHeight="1" x14ac:dyDescent="0.25">
      <c r="A29" s="391"/>
      <c r="B29" s="163"/>
      <c r="C29" s="163"/>
      <c r="D29" s="164"/>
      <c r="E29" s="163"/>
      <c r="F29" s="165"/>
      <c r="G29" s="163"/>
      <c r="H29" s="163"/>
      <c r="I29" s="163"/>
      <c r="J29" s="163"/>
      <c r="K29" s="166"/>
      <c r="L29" s="167"/>
      <c r="M29" s="467">
        <v>0</v>
      </c>
    </row>
    <row r="30" spans="1:13" ht="36.75" customHeight="1" x14ac:dyDescent="0.25">
      <c r="A30" s="391"/>
      <c r="B30" s="158"/>
      <c r="C30" s="158"/>
      <c r="D30" s="159"/>
      <c r="E30" s="158"/>
      <c r="F30" s="160"/>
      <c r="G30" s="158"/>
      <c r="H30" s="158"/>
      <c r="I30" s="158"/>
      <c r="J30" s="158"/>
      <c r="K30" s="161"/>
      <c r="L30" s="162"/>
      <c r="M30" s="333">
        <v>0</v>
      </c>
    </row>
    <row r="31" spans="1:13" ht="36.75" customHeight="1" x14ac:dyDescent="0.25">
      <c r="A31" s="391"/>
      <c r="B31" s="163"/>
      <c r="C31" s="163"/>
      <c r="D31" s="164"/>
      <c r="E31" s="163"/>
      <c r="F31" s="165"/>
      <c r="G31" s="163"/>
      <c r="H31" s="163"/>
      <c r="I31" s="163"/>
      <c r="J31" s="163"/>
      <c r="K31" s="166"/>
      <c r="L31" s="167"/>
      <c r="M31" s="467">
        <v>0</v>
      </c>
    </row>
    <row r="32" spans="1:13" ht="36.75" customHeight="1" x14ac:dyDescent="0.25">
      <c r="A32" s="391"/>
      <c r="B32" s="158"/>
      <c r="C32" s="158"/>
      <c r="D32" s="159"/>
      <c r="E32" s="158"/>
      <c r="F32" s="160"/>
      <c r="G32" s="158"/>
      <c r="H32" s="158"/>
      <c r="I32" s="158"/>
      <c r="J32" s="158"/>
      <c r="K32" s="161"/>
      <c r="L32" s="162"/>
      <c r="M32" s="333">
        <v>0</v>
      </c>
    </row>
    <row r="33" spans="1:13" ht="41.25" customHeight="1" x14ac:dyDescent="0.25">
      <c r="A33" s="445"/>
      <c r="B33" s="163"/>
      <c r="C33" s="163"/>
      <c r="D33" s="164"/>
      <c r="E33" s="163"/>
      <c r="F33" s="165"/>
      <c r="G33" s="163"/>
      <c r="H33" s="163"/>
      <c r="I33" s="163"/>
      <c r="J33" s="163"/>
      <c r="K33" s="166"/>
      <c r="L33" s="167"/>
      <c r="M33" s="467">
        <v>0</v>
      </c>
    </row>
    <row r="34" spans="1:13" ht="41.25" customHeight="1" x14ac:dyDescent="0.25">
      <c r="A34" s="445"/>
      <c r="B34" s="158"/>
      <c r="C34" s="158"/>
      <c r="D34" s="159"/>
      <c r="E34" s="158"/>
      <c r="F34" s="160"/>
      <c r="G34" s="158"/>
      <c r="H34" s="158"/>
      <c r="I34" s="158"/>
      <c r="J34" s="158"/>
      <c r="K34" s="161"/>
      <c r="L34" s="162"/>
      <c r="M34" s="333">
        <v>0</v>
      </c>
    </row>
    <row r="35" spans="1:13" ht="41.25" customHeight="1" x14ac:dyDescent="0.25">
      <c r="A35" s="445"/>
      <c r="B35" s="163"/>
      <c r="C35" s="163"/>
      <c r="D35" s="164"/>
      <c r="E35" s="163"/>
      <c r="F35" s="165"/>
      <c r="G35" s="163"/>
      <c r="H35" s="163"/>
      <c r="I35" s="163"/>
      <c r="J35" s="163"/>
      <c r="K35" s="166"/>
      <c r="L35" s="167"/>
      <c r="M35" s="467">
        <v>0</v>
      </c>
    </row>
    <row r="36" spans="1:13" ht="41.25" customHeight="1" x14ac:dyDescent="0.25">
      <c r="A36" s="445"/>
      <c r="B36" s="606"/>
      <c r="C36" s="606"/>
      <c r="D36" s="606"/>
      <c r="E36" s="606"/>
      <c r="F36" s="606"/>
      <c r="G36" s="606"/>
      <c r="H36" s="606"/>
      <c r="I36" s="606"/>
      <c r="J36" s="606"/>
      <c r="K36" s="606"/>
      <c r="L36" s="699">
        <f>SUM(L24:L35)</f>
        <v>0</v>
      </c>
      <c r="M36" s="700"/>
    </row>
    <row r="37" spans="1:13" ht="3" customHeight="1" x14ac:dyDescent="0.25">
      <c r="A37" s="445"/>
      <c r="B37" s="606"/>
      <c r="C37" s="606"/>
      <c r="D37" s="606"/>
      <c r="E37" s="606"/>
      <c r="F37" s="606"/>
      <c r="G37" s="606"/>
      <c r="H37" s="606"/>
      <c r="I37" s="606"/>
      <c r="J37" s="606"/>
      <c r="K37" s="606"/>
      <c r="L37" s="698"/>
      <c r="M37" s="698"/>
    </row>
    <row r="38" spans="1:13" ht="41.25" customHeight="1" x14ac:dyDescent="0.25">
      <c r="A38" s="445"/>
      <c r="B38" s="605"/>
      <c r="C38" s="605"/>
      <c r="D38" s="605"/>
      <c r="E38" s="605"/>
      <c r="F38" s="605"/>
      <c r="G38" s="605"/>
      <c r="H38" s="605"/>
      <c r="I38" s="605"/>
      <c r="J38" s="605"/>
      <c r="K38" s="33"/>
      <c r="L38" s="313"/>
      <c r="M38" s="33">
        <v>0</v>
      </c>
    </row>
    <row r="39" spans="1:13" ht="42.75" customHeight="1" x14ac:dyDescent="0.25">
      <c r="A39" s="445"/>
      <c r="B39" s="450" t="s">
        <v>2598</v>
      </c>
      <c r="C39" s="154"/>
      <c r="D39" s="153"/>
      <c r="E39" s="155"/>
      <c r="F39" s="153"/>
      <c r="G39" s="153"/>
      <c r="H39" s="153"/>
      <c r="I39" s="153"/>
      <c r="J39" s="156"/>
      <c r="K39" s="451"/>
    </row>
    <row r="40" spans="1:13" ht="28.5" customHeight="1" x14ac:dyDescent="0.25">
      <c r="A40" s="445"/>
      <c r="B40" s="36" t="s">
        <v>758</v>
      </c>
      <c r="C40" s="36" t="s">
        <v>759</v>
      </c>
      <c r="D40" s="36" t="s">
        <v>760</v>
      </c>
      <c r="E40" s="36" t="s">
        <v>761</v>
      </c>
      <c r="F40" s="36" t="s">
        <v>762</v>
      </c>
      <c r="G40" s="36" t="s">
        <v>763</v>
      </c>
      <c r="H40" s="36" t="s">
        <v>764</v>
      </c>
      <c r="I40" s="36" t="s">
        <v>46</v>
      </c>
      <c r="J40" s="36" t="s">
        <v>765</v>
      </c>
      <c r="K40" s="36" t="s">
        <v>762</v>
      </c>
      <c r="L40" s="36" t="s">
        <v>766</v>
      </c>
      <c r="M40" s="36" t="s">
        <v>767</v>
      </c>
    </row>
    <row r="41" spans="1:13" ht="54" customHeight="1" x14ac:dyDescent="0.25">
      <c r="A41" s="445"/>
      <c r="B41" s="158" t="s">
        <v>2599</v>
      </c>
      <c r="C41" s="158"/>
      <c r="D41" s="159">
        <v>45840</v>
      </c>
      <c r="E41" s="158" t="s">
        <v>768</v>
      </c>
      <c r="F41" s="160">
        <v>2025590136</v>
      </c>
      <c r="G41" s="158" t="s">
        <v>893</v>
      </c>
      <c r="H41" s="158">
        <v>901028579</v>
      </c>
      <c r="I41" s="158" t="s">
        <v>2914</v>
      </c>
      <c r="J41" s="158" t="s">
        <v>771</v>
      </c>
      <c r="K41" s="161">
        <v>2025001550</v>
      </c>
      <c r="L41" s="162">
        <v>176807</v>
      </c>
      <c r="M41" s="29">
        <v>0</v>
      </c>
    </row>
    <row r="42" spans="1:13" ht="56.25" customHeight="1" x14ac:dyDescent="0.25">
      <c r="A42" s="445"/>
      <c r="B42" s="163" t="s">
        <v>2599</v>
      </c>
      <c r="C42" s="163"/>
      <c r="D42" s="164">
        <v>45898</v>
      </c>
      <c r="E42" s="163" t="s">
        <v>768</v>
      </c>
      <c r="F42" s="165">
        <v>2025590173</v>
      </c>
      <c r="G42" s="163" t="s">
        <v>893</v>
      </c>
      <c r="H42" s="163">
        <v>901028579</v>
      </c>
      <c r="I42" s="163" t="s">
        <v>2915</v>
      </c>
      <c r="J42" s="163" t="s">
        <v>771</v>
      </c>
      <c r="K42" s="166">
        <v>2025002116</v>
      </c>
      <c r="L42" s="167">
        <v>176807</v>
      </c>
      <c r="M42" s="24">
        <v>0</v>
      </c>
    </row>
    <row r="43" spans="1:13" ht="62.25" customHeight="1" x14ac:dyDescent="0.25">
      <c r="A43" s="445"/>
      <c r="B43" s="158" t="s">
        <v>2599</v>
      </c>
      <c r="C43" s="158"/>
      <c r="D43" s="159">
        <v>45906</v>
      </c>
      <c r="E43" s="158" t="s">
        <v>768</v>
      </c>
      <c r="F43" s="160">
        <v>2025590183</v>
      </c>
      <c r="G43" s="158" t="s">
        <v>893</v>
      </c>
      <c r="H43" s="158">
        <v>901028579</v>
      </c>
      <c r="I43" s="158" t="s">
        <v>2913</v>
      </c>
      <c r="J43" s="158" t="s">
        <v>771</v>
      </c>
      <c r="K43" s="161">
        <v>2025002151</v>
      </c>
      <c r="L43" s="162">
        <v>176807.73</v>
      </c>
      <c r="M43" s="29">
        <v>0</v>
      </c>
    </row>
    <row r="44" spans="1:13" ht="45" customHeight="1" x14ac:dyDescent="0.25">
      <c r="A44" s="445"/>
      <c r="B44" s="728" t="s">
        <v>2772</v>
      </c>
      <c r="C44" s="728"/>
      <c r="D44" s="728"/>
      <c r="E44" s="728"/>
      <c r="F44" s="728"/>
      <c r="G44" s="728"/>
      <c r="H44" s="728"/>
      <c r="I44" s="728"/>
      <c r="J44" s="728"/>
      <c r="K44" s="168" t="s">
        <v>779</v>
      </c>
      <c r="L44" s="180">
        <v>530421.73</v>
      </c>
      <c r="M44" s="30">
        <v>0</v>
      </c>
    </row>
    <row r="45" spans="1:13" x14ac:dyDescent="0.25">
      <c r="A45" s="425"/>
      <c r="B45" s="36" t="s">
        <v>758</v>
      </c>
      <c r="C45" s="36" t="s">
        <v>759</v>
      </c>
      <c r="D45" s="36" t="s">
        <v>760</v>
      </c>
      <c r="E45" s="36" t="s">
        <v>761</v>
      </c>
      <c r="F45" s="36" t="s">
        <v>762</v>
      </c>
      <c r="G45" s="36" t="s">
        <v>763</v>
      </c>
      <c r="H45" s="36" t="s">
        <v>764</v>
      </c>
      <c r="I45" s="36" t="s">
        <v>46</v>
      </c>
      <c r="J45" s="36" t="s">
        <v>765</v>
      </c>
      <c r="K45" s="36" t="s">
        <v>762</v>
      </c>
      <c r="L45" s="36" t="s">
        <v>766</v>
      </c>
      <c r="M45" s="36" t="s">
        <v>767</v>
      </c>
    </row>
    <row r="46" spans="1:13" ht="15" customHeight="1" x14ac:dyDescent="0.25">
      <c r="A46" s="524" t="s">
        <v>1957</v>
      </c>
      <c r="B46" s="158" t="s">
        <v>740</v>
      </c>
      <c r="C46" s="158"/>
      <c r="D46" s="159">
        <v>45868</v>
      </c>
      <c r="E46" s="158" t="s">
        <v>768</v>
      </c>
      <c r="F46" s="160">
        <v>2025590130</v>
      </c>
      <c r="G46" s="158" t="s">
        <v>1180</v>
      </c>
      <c r="H46" s="158">
        <v>800153993</v>
      </c>
      <c r="I46" s="158" t="s">
        <v>2916</v>
      </c>
      <c r="J46" s="158" t="s">
        <v>771</v>
      </c>
      <c r="K46" s="161">
        <v>2025000002</v>
      </c>
      <c r="L46" s="162">
        <v>75213</v>
      </c>
      <c r="M46" s="325">
        <v>0</v>
      </c>
    </row>
    <row r="47" spans="1:13" ht="40.5" customHeight="1" x14ac:dyDescent="0.25">
      <c r="A47" s="524"/>
      <c r="B47" s="163" t="s">
        <v>740</v>
      </c>
      <c r="C47" s="163"/>
      <c r="D47" s="164">
        <v>45840</v>
      </c>
      <c r="E47" s="163" t="s">
        <v>768</v>
      </c>
      <c r="F47" s="165">
        <v>2025590131</v>
      </c>
      <c r="G47" s="163" t="s">
        <v>1180</v>
      </c>
      <c r="H47" s="163">
        <v>800153993</v>
      </c>
      <c r="I47" s="163" t="s">
        <v>2917</v>
      </c>
      <c r="J47" s="163" t="s">
        <v>771</v>
      </c>
      <c r="K47" s="166">
        <v>2025000002</v>
      </c>
      <c r="L47" s="167">
        <v>75213</v>
      </c>
      <c r="M47" s="326">
        <v>0</v>
      </c>
    </row>
    <row r="48" spans="1:13" x14ac:dyDescent="0.25">
      <c r="A48" s="524"/>
      <c r="B48" s="158" t="s">
        <v>740</v>
      </c>
      <c r="C48" s="158"/>
      <c r="D48" s="159">
        <v>45840</v>
      </c>
      <c r="E48" s="158" t="s">
        <v>768</v>
      </c>
      <c r="F48" s="160">
        <v>2025590132</v>
      </c>
      <c r="G48" s="158" t="s">
        <v>1180</v>
      </c>
      <c r="H48" s="158">
        <v>800153993</v>
      </c>
      <c r="I48" s="158" t="s">
        <v>2918</v>
      </c>
      <c r="J48" s="158" t="s">
        <v>771</v>
      </c>
      <c r="K48" s="161">
        <v>2025000002</v>
      </c>
      <c r="L48" s="162">
        <v>75213</v>
      </c>
      <c r="M48" s="325">
        <v>0</v>
      </c>
    </row>
    <row r="49" spans="1:13" x14ac:dyDescent="0.25">
      <c r="A49" s="524"/>
      <c r="B49" s="163" t="s">
        <v>740</v>
      </c>
      <c r="C49" s="163"/>
      <c r="D49" s="164">
        <v>45840</v>
      </c>
      <c r="E49" s="163" t="s">
        <v>768</v>
      </c>
      <c r="F49" s="165">
        <v>2025590133</v>
      </c>
      <c r="G49" s="163" t="s">
        <v>1180</v>
      </c>
      <c r="H49" s="163">
        <v>800153993</v>
      </c>
      <c r="I49" s="163" t="s">
        <v>2919</v>
      </c>
      <c r="J49" s="163" t="s">
        <v>771</v>
      </c>
      <c r="K49" s="166">
        <v>2025000002</v>
      </c>
      <c r="L49" s="167">
        <v>73004</v>
      </c>
      <c r="M49" s="326">
        <v>0</v>
      </c>
    </row>
    <row r="50" spans="1:13" x14ac:dyDescent="0.25">
      <c r="A50" s="524"/>
      <c r="B50" s="158" t="s">
        <v>740</v>
      </c>
      <c r="C50" s="158"/>
      <c r="D50" s="159">
        <v>45840</v>
      </c>
      <c r="E50" s="158" t="s">
        <v>768</v>
      </c>
      <c r="F50" s="160">
        <v>2025590134</v>
      </c>
      <c r="G50" s="158" t="s">
        <v>1180</v>
      </c>
      <c r="H50" s="158">
        <v>800153993</v>
      </c>
      <c r="I50" s="158" t="s">
        <v>2920</v>
      </c>
      <c r="J50" s="158" t="s">
        <v>771</v>
      </c>
      <c r="K50" s="161">
        <v>2025000002</v>
      </c>
      <c r="L50" s="162">
        <v>73004</v>
      </c>
      <c r="M50" s="325">
        <v>0</v>
      </c>
    </row>
    <row r="51" spans="1:13" ht="31.5" customHeight="1" x14ac:dyDescent="0.25">
      <c r="A51" s="524"/>
      <c r="B51" s="163" t="s">
        <v>740</v>
      </c>
      <c r="C51" s="163"/>
      <c r="D51" s="164">
        <v>45840</v>
      </c>
      <c r="E51" s="163" t="s">
        <v>768</v>
      </c>
      <c r="F51" s="165">
        <v>2025590135</v>
      </c>
      <c r="G51" s="163" t="s">
        <v>1180</v>
      </c>
      <c r="H51" s="163">
        <v>800153993</v>
      </c>
      <c r="I51" s="163" t="s">
        <v>2921</v>
      </c>
      <c r="J51" s="163" t="s">
        <v>771</v>
      </c>
      <c r="K51" s="166">
        <v>2025000002</v>
      </c>
      <c r="L51" s="167">
        <v>75213</v>
      </c>
      <c r="M51" s="326">
        <v>0</v>
      </c>
    </row>
    <row r="52" spans="1:13" x14ac:dyDescent="0.25">
      <c r="A52" s="524"/>
      <c r="B52" s="158" t="s">
        <v>740</v>
      </c>
      <c r="C52" s="158"/>
      <c r="D52" s="159">
        <v>45870</v>
      </c>
      <c r="E52" s="158" t="s">
        <v>768</v>
      </c>
      <c r="F52" s="160">
        <v>2025590147</v>
      </c>
      <c r="G52" s="158" t="s">
        <v>1180</v>
      </c>
      <c r="H52" s="158">
        <v>800153993</v>
      </c>
      <c r="I52" s="158" t="s">
        <v>2922</v>
      </c>
      <c r="J52" s="158" t="s">
        <v>771</v>
      </c>
      <c r="K52" s="161">
        <v>2025000002</v>
      </c>
      <c r="L52" s="162">
        <v>75213</v>
      </c>
      <c r="M52" s="325">
        <v>0</v>
      </c>
    </row>
    <row r="53" spans="1:13" x14ac:dyDescent="0.25">
      <c r="A53" s="524"/>
      <c r="B53" s="163" t="s">
        <v>740</v>
      </c>
      <c r="C53" s="163"/>
      <c r="D53" s="164">
        <v>45870</v>
      </c>
      <c r="E53" s="163" t="s">
        <v>768</v>
      </c>
      <c r="F53" s="165">
        <v>2025590148</v>
      </c>
      <c r="G53" s="163" t="s">
        <v>1180</v>
      </c>
      <c r="H53" s="163">
        <v>800153993</v>
      </c>
      <c r="I53" s="163" t="s">
        <v>2923</v>
      </c>
      <c r="J53" s="163" t="s">
        <v>771</v>
      </c>
      <c r="K53" s="166">
        <v>2025000002</v>
      </c>
      <c r="L53" s="167">
        <v>75213</v>
      </c>
      <c r="M53" s="326">
        <v>0</v>
      </c>
    </row>
    <row r="54" spans="1:13" x14ac:dyDescent="0.25">
      <c r="A54" s="524"/>
      <c r="B54" s="158" t="s">
        <v>740</v>
      </c>
      <c r="C54" s="158"/>
      <c r="D54" s="159">
        <v>45870</v>
      </c>
      <c r="E54" s="158" t="s">
        <v>768</v>
      </c>
      <c r="F54" s="160">
        <v>2025590149</v>
      </c>
      <c r="G54" s="158" t="s">
        <v>1180</v>
      </c>
      <c r="H54" s="158">
        <v>800153993</v>
      </c>
      <c r="I54" s="158" t="s">
        <v>2924</v>
      </c>
      <c r="J54" s="158" t="s">
        <v>771</v>
      </c>
      <c r="K54" s="161">
        <v>2025000002</v>
      </c>
      <c r="L54" s="162">
        <v>75213</v>
      </c>
      <c r="M54" s="325">
        <v>0</v>
      </c>
    </row>
    <row r="55" spans="1:13" x14ac:dyDescent="0.25">
      <c r="A55" s="524"/>
      <c r="B55" s="163" t="s">
        <v>740</v>
      </c>
      <c r="C55" s="163"/>
      <c r="D55" s="164">
        <v>45870</v>
      </c>
      <c r="E55" s="163" t="s">
        <v>768</v>
      </c>
      <c r="F55" s="165">
        <v>2025590150</v>
      </c>
      <c r="G55" s="163" t="s">
        <v>1180</v>
      </c>
      <c r="H55" s="163">
        <v>800153993</v>
      </c>
      <c r="I55" s="163" t="s">
        <v>2925</v>
      </c>
      <c r="J55" s="163" t="s">
        <v>771</v>
      </c>
      <c r="K55" s="166">
        <v>2025000002</v>
      </c>
      <c r="L55" s="167">
        <v>73004</v>
      </c>
      <c r="M55" s="326">
        <v>0</v>
      </c>
    </row>
    <row r="56" spans="1:13" x14ac:dyDescent="0.25">
      <c r="A56" s="407"/>
      <c r="B56" s="158" t="s">
        <v>740</v>
      </c>
      <c r="C56" s="158"/>
      <c r="D56" s="159">
        <v>45870</v>
      </c>
      <c r="E56" s="158" t="s">
        <v>768</v>
      </c>
      <c r="F56" s="160">
        <v>2025590151</v>
      </c>
      <c r="G56" s="158" t="s">
        <v>1180</v>
      </c>
      <c r="H56" s="158">
        <v>800153993</v>
      </c>
      <c r="I56" s="158" t="s">
        <v>2926</v>
      </c>
      <c r="J56" s="158" t="s">
        <v>771</v>
      </c>
      <c r="K56" s="161">
        <v>2025000002</v>
      </c>
      <c r="L56" s="162">
        <v>73004</v>
      </c>
      <c r="M56" s="325">
        <v>0</v>
      </c>
    </row>
    <row r="57" spans="1:13" x14ac:dyDescent="0.25">
      <c r="A57" s="407"/>
      <c r="B57" s="163" t="s">
        <v>740</v>
      </c>
      <c r="C57" s="163"/>
      <c r="D57" s="164">
        <v>45870</v>
      </c>
      <c r="E57" s="163" t="s">
        <v>768</v>
      </c>
      <c r="F57" s="165">
        <v>2025590152</v>
      </c>
      <c r="G57" s="163" t="s">
        <v>1180</v>
      </c>
      <c r="H57" s="163">
        <v>800153993</v>
      </c>
      <c r="I57" s="163" t="s">
        <v>2927</v>
      </c>
      <c r="J57" s="163" t="s">
        <v>771</v>
      </c>
      <c r="K57" s="166">
        <v>2025000002</v>
      </c>
      <c r="L57" s="167">
        <v>75213</v>
      </c>
      <c r="M57" s="326">
        <v>0</v>
      </c>
    </row>
    <row r="58" spans="1:13" x14ac:dyDescent="0.25">
      <c r="A58" s="407"/>
      <c r="B58" s="158" t="s">
        <v>740</v>
      </c>
      <c r="C58" s="158"/>
      <c r="D58" s="159">
        <v>45902</v>
      </c>
      <c r="E58" s="158" t="s">
        <v>768</v>
      </c>
      <c r="F58" s="160">
        <v>2025590175</v>
      </c>
      <c r="G58" s="158" t="s">
        <v>1180</v>
      </c>
      <c r="H58" s="158">
        <v>800153993</v>
      </c>
      <c r="I58" s="158" t="s">
        <v>2928</v>
      </c>
      <c r="J58" s="158" t="s">
        <v>771</v>
      </c>
      <c r="K58" s="161">
        <v>2025000002</v>
      </c>
      <c r="L58" s="162">
        <v>75213</v>
      </c>
      <c r="M58" s="325">
        <v>0</v>
      </c>
    </row>
    <row r="59" spans="1:13" ht="34.5" customHeight="1" x14ac:dyDescent="0.25">
      <c r="A59" s="407"/>
      <c r="B59" s="163" t="s">
        <v>740</v>
      </c>
      <c r="C59" s="163"/>
      <c r="D59" s="164">
        <v>45902</v>
      </c>
      <c r="E59" s="163" t="s">
        <v>768</v>
      </c>
      <c r="F59" s="165">
        <v>2025590176</v>
      </c>
      <c r="G59" s="163" t="s">
        <v>1180</v>
      </c>
      <c r="H59" s="163">
        <v>800153993</v>
      </c>
      <c r="I59" s="163" t="s">
        <v>2929</v>
      </c>
      <c r="J59" s="163" t="s">
        <v>771</v>
      </c>
      <c r="K59" s="166">
        <v>2025000002</v>
      </c>
      <c r="L59" s="167">
        <v>75213</v>
      </c>
      <c r="M59" s="326">
        <v>0</v>
      </c>
    </row>
    <row r="60" spans="1:13" ht="51.75" customHeight="1" x14ac:dyDescent="0.25">
      <c r="A60" s="407"/>
      <c r="B60" s="158" t="s">
        <v>740</v>
      </c>
      <c r="C60" s="158"/>
      <c r="D60" s="159">
        <v>45902</v>
      </c>
      <c r="E60" s="158" t="s">
        <v>768</v>
      </c>
      <c r="F60" s="160">
        <v>2025590177</v>
      </c>
      <c r="G60" s="158" t="s">
        <v>1180</v>
      </c>
      <c r="H60" s="158">
        <v>800153993</v>
      </c>
      <c r="I60" s="158" t="s">
        <v>2930</v>
      </c>
      <c r="J60" s="158" t="s">
        <v>771</v>
      </c>
      <c r="K60" s="161">
        <v>2025000002</v>
      </c>
      <c r="L60" s="162">
        <v>75213</v>
      </c>
      <c r="M60" s="325">
        <v>0</v>
      </c>
    </row>
    <row r="61" spans="1:13" ht="23.25" customHeight="1" x14ac:dyDescent="0.25">
      <c r="A61" s="407"/>
      <c r="B61" s="163" t="s">
        <v>740</v>
      </c>
      <c r="C61" s="163"/>
      <c r="D61" s="164">
        <v>45902</v>
      </c>
      <c r="E61" s="163" t="s">
        <v>768</v>
      </c>
      <c r="F61" s="165">
        <v>2025590178</v>
      </c>
      <c r="G61" s="163" t="s">
        <v>1180</v>
      </c>
      <c r="H61" s="163">
        <v>800153993</v>
      </c>
      <c r="I61" s="163" t="s">
        <v>2931</v>
      </c>
      <c r="J61" s="163" t="s">
        <v>771</v>
      </c>
      <c r="K61" s="166">
        <v>2025000002</v>
      </c>
      <c r="L61" s="167">
        <v>73004</v>
      </c>
      <c r="M61" s="326">
        <v>0</v>
      </c>
    </row>
    <row r="62" spans="1:13" x14ac:dyDescent="0.25">
      <c r="A62" s="407"/>
      <c r="B62" s="158" t="s">
        <v>740</v>
      </c>
      <c r="C62" s="158"/>
      <c r="D62" s="159">
        <v>45902</v>
      </c>
      <c r="E62" s="158" t="s">
        <v>768</v>
      </c>
      <c r="F62" s="160">
        <v>2025590179</v>
      </c>
      <c r="G62" s="158" t="s">
        <v>1180</v>
      </c>
      <c r="H62" s="158">
        <v>800153993</v>
      </c>
      <c r="I62" s="158" t="s">
        <v>2932</v>
      </c>
      <c r="J62" s="158" t="s">
        <v>771</v>
      </c>
      <c r="K62" s="161">
        <v>2025000002</v>
      </c>
      <c r="L62" s="162">
        <v>73004</v>
      </c>
      <c r="M62" s="325">
        <v>0</v>
      </c>
    </row>
    <row r="63" spans="1:13" x14ac:dyDescent="0.25">
      <c r="A63" s="407"/>
      <c r="B63" s="163" t="s">
        <v>740</v>
      </c>
      <c r="C63" s="163"/>
      <c r="D63" s="164">
        <v>45902</v>
      </c>
      <c r="E63" s="163" t="s">
        <v>768</v>
      </c>
      <c r="F63" s="165">
        <v>2025590180</v>
      </c>
      <c r="G63" s="163" t="s">
        <v>1180</v>
      </c>
      <c r="H63" s="163">
        <v>800153993</v>
      </c>
      <c r="I63" s="163" t="s">
        <v>2933</v>
      </c>
      <c r="J63" s="163" t="s">
        <v>771</v>
      </c>
      <c r="K63" s="166">
        <v>2025000002</v>
      </c>
      <c r="L63" s="167">
        <v>75213</v>
      </c>
      <c r="M63" s="326">
        <v>0</v>
      </c>
    </row>
    <row r="64" spans="1:13" x14ac:dyDescent="0.25">
      <c r="A64" s="407"/>
      <c r="B64" s="517"/>
      <c r="C64" s="517"/>
      <c r="D64" s="517"/>
      <c r="E64" s="517"/>
      <c r="F64" s="517"/>
      <c r="G64" s="517"/>
      <c r="H64" s="517"/>
      <c r="I64" s="517"/>
      <c r="J64" s="517"/>
      <c r="K64" s="517"/>
      <c r="L64" s="659">
        <f>SUM(L46:L63)</f>
        <v>1340580</v>
      </c>
      <c r="M64" s="660"/>
    </row>
    <row r="65" spans="1:13" ht="33" customHeight="1" x14ac:dyDescent="0.25">
      <c r="A65" s="407"/>
      <c r="B65" s="517"/>
      <c r="C65" s="517"/>
      <c r="D65" s="517"/>
      <c r="E65" s="517"/>
      <c r="F65" s="517"/>
      <c r="G65" s="517"/>
      <c r="H65" s="517"/>
      <c r="I65" s="517"/>
      <c r="J65" s="517"/>
      <c r="K65" s="517"/>
      <c r="L65" s="660"/>
      <c r="M65" s="660"/>
    </row>
    <row r="66" spans="1:13" ht="15" hidden="1" customHeight="1" x14ac:dyDescent="0.25">
      <c r="A66" s="407"/>
      <c r="B66" s="510"/>
      <c r="C66" s="510"/>
      <c r="D66" s="510"/>
      <c r="E66" s="510"/>
      <c r="F66" s="510"/>
      <c r="G66" s="510"/>
      <c r="H66" s="510"/>
      <c r="I66" s="510"/>
      <c r="J66" s="510"/>
      <c r="K66" s="30" t="s">
        <v>779</v>
      </c>
      <c r="L66" s="104">
        <v>1340580</v>
      </c>
      <c r="M66" s="30">
        <v>0</v>
      </c>
    </row>
    <row r="67" spans="1:13" ht="15" customHeight="1" x14ac:dyDescent="0.25">
      <c r="A67" s="407"/>
      <c r="B67" s="472" t="s">
        <v>2789</v>
      </c>
      <c r="C67" s="71"/>
      <c r="D67" s="71"/>
      <c r="E67" s="71"/>
      <c r="F67" s="71"/>
      <c r="G67" s="71"/>
      <c r="H67" s="71"/>
      <c r="I67" s="71"/>
      <c r="J67" s="71"/>
      <c r="K67" s="30"/>
      <c r="L67" s="104"/>
      <c r="M67" s="30"/>
    </row>
    <row r="68" spans="1:13" ht="36" customHeight="1" x14ac:dyDescent="0.25">
      <c r="A68" s="407"/>
      <c r="B68" s="199" t="s">
        <v>758</v>
      </c>
      <c r="C68" s="199" t="s">
        <v>759</v>
      </c>
      <c r="D68" s="199" t="s">
        <v>760</v>
      </c>
      <c r="E68" s="199" t="s">
        <v>761</v>
      </c>
      <c r="F68" s="199" t="s">
        <v>762</v>
      </c>
      <c r="G68" s="199" t="s">
        <v>763</v>
      </c>
      <c r="H68" s="199" t="s">
        <v>764</v>
      </c>
      <c r="I68" s="199" t="s">
        <v>46</v>
      </c>
      <c r="J68" s="199" t="s">
        <v>765</v>
      </c>
      <c r="K68" s="199" t="s">
        <v>762</v>
      </c>
      <c r="L68" s="199" t="s">
        <v>766</v>
      </c>
      <c r="M68" s="199" t="s">
        <v>767</v>
      </c>
    </row>
    <row r="69" spans="1:13" ht="90" x14ac:dyDescent="0.25">
      <c r="A69" s="407"/>
      <c r="B69" s="148" t="s">
        <v>668</v>
      </c>
      <c r="C69" s="148"/>
      <c r="D69" s="149">
        <v>45848</v>
      </c>
      <c r="E69" s="148" t="s">
        <v>1206</v>
      </c>
      <c r="F69" s="150">
        <v>2025000122</v>
      </c>
      <c r="G69" s="148" t="s">
        <v>900</v>
      </c>
      <c r="H69" s="148">
        <v>814003050</v>
      </c>
      <c r="I69" s="148" t="s">
        <v>2934</v>
      </c>
      <c r="J69" s="148" t="s">
        <v>771</v>
      </c>
      <c r="K69" s="151">
        <v>2025001645</v>
      </c>
      <c r="L69" s="152">
        <v>2744680</v>
      </c>
      <c r="M69" s="327">
        <v>0</v>
      </c>
    </row>
    <row r="70" spans="1:13" ht="90" x14ac:dyDescent="0.25">
      <c r="A70" s="407"/>
      <c r="B70" s="153" t="s">
        <v>668</v>
      </c>
      <c r="C70" s="153"/>
      <c r="D70" s="154">
        <v>45849</v>
      </c>
      <c r="E70" s="153" t="s">
        <v>1206</v>
      </c>
      <c r="F70" s="155">
        <v>2025000123</v>
      </c>
      <c r="G70" s="153" t="s">
        <v>900</v>
      </c>
      <c r="H70" s="153">
        <v>814003050</v>
      </c>
      <c r="I70" s="153" t="s">
        <v>2935</v>
      </c>
      <c r="J70" s="153" t="s">
        <v>771</v>
      </c>
      <c r="K70" s="156">
        <v>2025001645</v>
      </c>
      <c r="L70" s="157">
        <v>887360</v>
      </c>
      <c r="M70" s="328">
        <v>0</v>
      </c>
    </row>
    <row r="71" spans="1:13" ht="90" x14ac:dyDescent="0.25">
      <c r="A71" s="407"/>
      <c r="B71" s="148" t="s">
        <v>668</v>
      </c>
      <c r="C71" s="148"/>
      <c r="D71" s="149">
        <v>45867</v>
      </c>
      <c r="E71" s="148" t="s">
        <v>1200</v>
      </c>
      <c r="F71" s="150">
        <v>2025000402</v>
      </c>
      <c r="G71" s="148" t="s">
        <v>900</v>
      </c>
      <c r="H71" s="148">
        <v>814003050</v>
      </c>
      <c r="I71" s="148" t="s">
        <v>2936</v>
      </c>
      <c r="J71" s="148" t="s">
        <v>771</v>
      </c>
      <c r="K71" s="151">
        <v>2025001600</v>
      </c>
      <c r="L71" s="152">
        <v>5102320</v>
      </c>
      <c r="M71" s="327">
        <v>0</v>
      </c>
    </row>
    <row r="72" spans="1:13" ht="90" x14ac:dyDescent="0.25">
      <c r="A72" s="409"/>
      <c r="B72" s="153" t="s">
        <v>668</v>
      </c>
      <c r="C72" s="153"/>
      <c r="D72" s="154">
        <v>45905</v>
      </c>
      <c r="E72" s="153" t="s">
        <v>1200</v>
      </c>
      <c r="F72" s="155">
        <v>2025000442</v>
      </c>
      <c r="G72" s="153" t="s">
        <v>900</v>
      </c>
      <c r="H72" s="153">
        <v>814003050</v>
      </c>
      <c r="I72" s="153" t="s">
        <v>2937</v>
      </c>
      <c r="J72" s="153" t="s">
        <v>771</v>
      </c>
      <c r="K72" s="156">
        <v>2025002228</v>
      </c>
      <c r="L72" s="157">
        <v>3447630</v>
      </c>
      <c r="M72" s="328">
        <v>0</v>
      </c>
    </row>
    <row r="73" spans="1:13" ht="90" x14ac:dyDescent="0.25">
      <c r="A73" s="409"/>
      <c r="B73" s="148" t="s">
        <v>668</v>
      </c>
      <c r="C73" s="148"/>
      <c r="D73" s="149">
        <v>45908</v>
      </c>
      <c r="E73" s="148" t="s">
        <v>1200</v>
      </c>
      <c r="F73" s="150">
        <v>2025000443</v>
      </c>
      <c r="G73" s="148" t="s">
        <v>900</v>
      </c>
      <c r="H73" s="148">
        <v>814003050</v>
      </c>
      <c r="I73" s="148" t="s">
        <v>2937</v>
      </c>
      <c r="J73" s="148" t="s">
        <v>771</v>
      </c>
      <c r="K73" s="151">
        <v>2025002228</v>
      </c>
      <c r="L73" s="152">
        <v>3876536</v>
      </c>
      <c r="M73" s="327">
        <v>0</v>
      </c>
    </row>
    <row r="74" spans="1:13" ht="90" x14ac:dyDescent="0.25">
      <c r="A74" s="409"/>
      <c r="B74" s="153" t="s">
        <v>668</v>
      </c>
      <c r="C74" s="153"/>
      <c r="D74" s="154">
        <v>45922</v>
      </c>
      <c r="E74" s="153" t="s">
        <v>1200</v>
      </c>
      <c r="F74" s="155">
        <v>2025000456</v>
      </c>
      <c r="G74" s="153" t="s">
        <v>900</v>
      </c>
      <c r="H74" s="153">
        <v>814003050</v>
      </c>
      <c r="I74" s="153" t="s">
        <v>2937</v>
      </c>
      <c r="J74" s="153" t="s">
        <v>771</v>
      </c>
      <c r="K74" s="156">
        <v>2025002228</v>
      </c>
      <c r="L74" s="157">
        <v>3325712</v>
      </c>
      <c r="M74" s="328">
        <v>0</v>
      </c>
    </row>
    <row r="75" spans="1:13" x14ac:dyDescent="0.25">
      <c r="A75" s="407"/>
      <c r="B75" s="693"/>
      <c r="C75" s="693"/>
      <c r="D75" s="693"/>
      <c r="E75" s="693"/>
      <c r="F75" s="693"/>
      <c r="G75" s="693"/>
      <c r="H75" s="693"/>
      <c r="I75" s="693"/>
      <c r="J75" s="693"/>
      <c r="K75" s="693"/>
      <c r="L75" s="518"/>
      <c r="M75" s="518"/>
    </row>
    <row r="76" spans="1:13" ht="24" customHeight="1" x14ac:dyDescent="0.25">
      <c r="A76" s="390"/>
      <c r="B76" s="693"/>
      <c r="C76" s="693"/>
      <c r="D76" s="693"/>
      <c r="E76" s="693"/>
      <c r="F76" s="693"/>
      <c r="G76" s="693"/>
      <c r="H76" s="693"/>
      <c r="I76" s="693"/>
      <c r="J76" s="693"/>
      <c r="K76" s="693"/>
      <c r="L76" s="518"/>
      <c r="M76" s="518"/>
    </row>
    <row r="77" spans="1:13" ht="24" customHeight="1" x14ac:dyDescent="0.25">
      <c r="A77" s="390"/>
      <c r="B77" s="473" t="s">
        <v>2801</v>
      </c>
      <c r="C77" s="148"/>
      <c r="D77" s="148"/>
      <c r="E77" s="148"/>
      <c r="F77" s="148"/>
      <c r="G77" s="148"/>
      <c r="H77" s="148"/>
      <c r="I77" s="148"/>
      <c r="J77" s="148"/>
      <c r="K77" s="148"/>
      <c r="L77" s="314">
        <v>19384238</v>
      </c>
      <c r="M77" s="278">
        <v>0</v>
      </c>
    </row>
    <row r="78" spans="1:13" ht="53.25" customHeight="1" x14ac:dyDescent="0.25">
      <c r="A78" s="390"/>
      <c r="B78" s="176" t="s">
        <v>758</v>
      </c>
      <c r="C78" s="176" t="s">
        <v>759</v>
      </c>
      <c r="D78" s="176" t="s">
        <v>760</v>
      </c>
      <c r="E78" s="176" t="s">
        <v>761</v>
      </c>
      <c r="F78" s="176" t="s">
        <v>762</v>
      </c>
      <c r="G78" s="176" t="s">
        <v>763</v>
      </c>
      <c r="H78" s="176" t="s">
        <v>764</v>
      </c>
      <c r="I78" s="176" t="s">
        <v>46</v>
      </c>
      <c r="J78" s="176" t="s">
        <v>765</v>
      </c>
      <c r="K78" s="176" t="s">
        <v>762</v>
      </c>
      <c r="L78" s="176" t="s">
        <v>766</v>
      </c>
      <c r="M78" s="176" t="s">
        <v>767</v>
      </c>
    </row>
    <row r="79" spans="1:13" ht="90" x14ac:dyDescent="0.25">
      <c r="A79" s="390"/>
      <c r="B79" s="148" t="s">
        <v>669</v>
      </c>
      <c r="C79" s="148"/>
      <c r="D79" s="149">
        <v>45860</v>
      </c>
      <c r="E79" s="148" t="s">
        <v>1206</v>
      </c>
      <c r="F79" s="150">
        <v>2025000127</v>
      </c>
      <c r="G79" s="148" t="s">
        <v>900</v>
      </c>
      <c r="H79" s="148">
        <v>814003050</v>
      </c>
      <c r="I79" s="148" t="s">
        <v>2938</v>
      </c>
      <c r="J79" s="148" t="s">
        <v>771</v>
      </c>
      <c r="K79" s="151">
        <v>2025001661</v>
      </c>
      <c r="L79" s="152">
        <v>802400</v>
      </c>
      <c r="M79" s="327">
        <v>0</v>
      </c>
    </row>
    <row r="80" spans="1:13" ht="90" x14ac:dyDescent="0.25">
      <c r="A80" s="390"/>
      <c r="B80" s="153" t="s">
        <v>669</v>
      </c>
      <c r="C80" s="153"/>
      <c r="D80" s="154">
        <v>45875</v>
      </c>
      <c r="E80" s="153" t="s">
        <v>1206</v>
      </c>
      <c r="F80" s="155">
        <v>2025000131</v>
      </c>
      <c r="G80" s="153" t="s">
        <v>900</v>
      </c>
      <c r="H80" s="153">
        <v>814003050</v>
      </c>
      <c r="I80" s="153" t="s">
        <v>2939</v>
      </c>
      <c r="J80" s="153" t="s">
        <v>771</v>
      </c>
      <c r="K80" s="156">
        <v>2025001940</v>
      </c>
      <c r="L80" s="157">
        <v>817976</v>
      </c>
      <c r="M80" s="328">
        <v>0</v>
      </c>
    </row>
    <row r="81" spans="1:13" ht="75" x14ac:dyDescent="0.25">
      <c r="A81" s="390"/>
      <c r="B81" s="148" t="s">
        <v>669</v>
      </c>
      <c r="C81" s="148"/>
      <c r="D81" s="149">
        <v>45888</v>
      </c>
      <c r="E81" s="148" t="s">
        <v>1206</v>
      </c>
      <c r="F81" s="150">
        <v>2025000135</v>
      </c>
      <c r="G81" s="148" t="s">
        <v>900</v>
      </c>
      <c r="H81" s="148">
        <v>814003050</v>
      </c>
      <c r="I81" s="148" t="s">
        <v>2940</v>
      </c>
      <c r="J81" s="148" t="s">
        <v>771</v>
      </c>
      <c r="K81" s="151">
        <v>2025001648</v>
      </c>
      <c r="L81" s="152">
        <v>862344</v>
      </c>
      <c r="M81" s="327">
        <v>0</v>
      </c>
    </row>
    <row r="82" spans="1:13" ht="75" x14ac:dyDescent="0.25">
      <c r="A82" s="390"/>
      <c r="B82" s="153" t="s">
        <v>669</v>
      </c>
      <c r="C82" s="153"/>
      <c r="D82" s="154">
        <v>45889</v>
      </c>
      <c r="E82" s="153" t="s">
        <v>1206</v>
      </c>
      <c r="F82" s="155">
        <v>2025000136</v>
      </c>
      <c r="G82" s="153" t="s">
        <v>900</v>
      </c>
      <c r="H82" s="153">
        <v>814003050</v>
      </c>
      <c r="I82" s="153" t="s">
        <v>2941</v>
      </c>
      <c r="J82" s="153" t="s">
        <v>771</v>
      </c>
      <c r="K82" s="156">
        <v>2025002115</v>
      </c>
      <c r="L82" s="157">
        <v>1994200</v>
      </c>
      <c r="M82" s="328">
        <v>0</v>
      </c>
    </row>
    <row r="83" spans="1:13" ht="90" x14ac:dyDescent="0.25">
      <c r="A83" s="390"/>
      <c r="B83" s="148" t="s">
        <v>669</v>
      </c>
      <c r="C83" s="148"/>
      <c r="D83" s="149">
        <v>45889</v>
      </c>
      <c r="E83" s="148" t="s">
        <v>1206</v>
      </c>
      <c r="F83" s="150">
        <v>2025000139</v>
      </c>
      <c r="G83" s="148" t="s">
        <v>900</v>
      </c>
      <c r="H83" s="148">
        <v>814003050</v>
      </c>
      <c r="I83" s="148" t="s">
        <v>2942</v>
      </c>
      <c r="J83" s="148" t="s">
        <v>771</v>
      </c>
      <c r="K83" s="151">
        <v>2025002114</v>
      </c>
      <c r="L83" s="152">
        <v>1979096</v>
      </c>
      <c r="M83" s="327">
        <v>0</v>
      </c>
    </row>
    <row r="84" spans="1:13" ht="75" x14ac:dyDescent="0.25">
      <c r="A84" s="390"/>
      <c r="B84" s="153" t="s">
        <v>669</v>
      </c>
      <c r="C84" s="153"/>
      <c r="D84" s="154">
        <v>45915</v>
      </c>
      <c r="E84" s="153" t="s">
        <v>1206</v>
      </c>
      <c r="F84" s="155">
        <v>2025000160</v>
      </c>
      <c r="G84" s="153" t="s">
        <v>900</v>
      </c>
      <c r="H84" s="153">
        <v>814003050</v>
      </c>
      <c r="I84" s="153" t="s">
        <v>2943</v>
      </c>
      <c r="J84" s="153" t="s">
        <v>771</v>
      </c>
      <c r="K84" s="156">
        <v>2025002227</v>
      </c>
      <c r="L84" s="157">
        <v>1851656</v>
      </c>
      <c r="M84" s="328">
        <v>0</v>
      </c>
    </row>
    <row r="85" spans="1:13" x14ac:dyDescent="0.25">
      <c r="A85" s="390"/>
      <c r="B85" s="693"/>
      <c r="C85" s="693"/>
      <c r="D85" s="693"/>
      <c r="E85" s="693"/>
      <c r="F85" s="693"/>
      <c r="G85" s="693"/>
      <c r="H85" s="693"/>
      <c r="I85" s="693"/>
      <c r="J85" s="693"/>
      <c r="K85" s="693"/>
      <c r="L85" s="573">
        <f>SUM(L79:L84)</f>
        <v>8307672</v>
      </c>
      <c r="M85" s="574"/>
    </row>
    <row r="86" spans="1:13" x14ac:dyDescent="0.25">
      <c r="A86" s="390"/>
      <c r="B86" s="693"/>
      <c r="C86" s="693"/>
      <c r="D86" s="693"/>
      <c r="E86" s="693"/>
      <c r="F86" s="693"/>
      <c r="G86" s="693"/>
      <c r="H86" s="693"/>
      <c r="I86" s="693"/>
      <c r="J86" s="693"/>
      <c r="K86" s="693"/>
      <c r="L86" s="574"/>
      <c r="M86" s="574"/>
    </row>
    <row r="87" spans="1:13" ht="20.25" x14ac:dyDescent="0.25">
      <c r="A87" s="290"/>
      <c r="B87" s="454" t="s">
        <v>2423</v>
      </c>
      <c r="C87" s="454"/>
      <c r="D87" s="454"/>
      <c r="E87" s="454"/>
      <c r="F87" s="454"/>
      <c r="G87" s="454"/>
      <c r="H87" s="454"/>
      <c r="I87" s="454"/>
      <c r="J87" s="454"/>
      <c r="K87" s="313"/>
    </row>
    <row r="88" spans="1:13" ht="28.5" x14ac:dyDescent="0.25">
      <c r="A88" s="290"/>
      <c r="B88" s="455" t="s">
        <v>758</v>
      </c>
      <c r="C88" s="456" t="s">
        <v>760</v>
      </c>
      <c r="D88" s="456" t="s">
        <v>761</v>
      </c>
      <c r="E88" s="457"/>
      <c r="F88" s="455" t="s">
        <v>762</v>
      </c>
      <c r="G88" s="455" t="s">
        <v>763</v>
      </c>
      <c r="H88" s="455" t="s">
        <v>764</v>
      </c>
      <c r="I88" s="455" t="s">
        <v>46</v>
      </c>
      <c r="J88" s="455" t="s">
        <v>765</v>
      </c>
      <c r="K88" s="199" t="s">
        <v>766</v>
      </c>
    </row>
    <row r="89" spans="1:13" x14ac:dyDescent="0.25">
      <c r="A89" s="290"/>
      <c r="B89" s="158" t="s">
        <v>667</v>
      </c>
      <c r="C89" s="158"/>
      <c r="D89" s="159">
        <v>45898</v>
      </c>
      <c r="E89" s="158" t="s">
        <v>1206</v>
      </c>
      <c r="F89" s="160">
        <v>2025000152</v>
      </c>
      <c r="G89" s="158" t="s">
        <v>2944</v>
      </c>
      <c r="H89" s="158">
        <v>27250241</v>
      </c>
      <c r="I89" s="158" t="s">
        <v>2945</v>
      </c>
      <c r="J89" s="158" t="s">
        <v>771</v>
      </c>
      <c r="K89" s="161">
        <v>2025001654</v>
      </c>
      <c r="L89" s="162">
        <v>17000</v>
      </c>
      <c r="M89" s="325">
        <v>0</v>
      </c>
    </row>
    <row r="90" spans="1:13" x14ac:dyDescent="0.25">
      <c r="A90" s="290"/>
      <c r="B90" s="163" t="s">
        <v>667</v>
      </c>
      <c r="C90" s="163"/>
      <c r="D90" s="164">
        <v>45927</v>
      </c>
      <c r="E90" s="163" t="s">
        <v>1206</v>
      </c>
      <c r="F90" s="165">
        <v>2025000165</v>
      </c>
      <c r="G90" s="163" t="s">
        <v>2944</v>
      </c>
      <c r="H90" s="163">
        <v>27250241</v>
      </c>
      <c r="I90" s="163" t="s">
        <v>2946</v>
      </c>
      <c r="J90" s="163" t="s">
        <v>771</v>
      </c>
      <c r="K90" s="166">
        <v>2025001654</v>
      </c>
      <c r="L90" s="167">
        <v>17026</v>
      </c>
      <c r="M90" s="326">
        <v>0</v>
      </c>
    </row>
    <row r="91" spans="1:13" x14ac:dyDescent="0.25">
      <c r="A91" s="290"/>
      <c r="B91" s="517"/>
      <c r="C91" s="517"/>
      <c r="D91" s="517"/>
      <c r="E91" s="517"/>
      <c r="F91" s="517"/>
      <c r="G91" s="517"/>
      <c r="H91" s="517"/>
      <c r="I91" s="517"/>
      <c r="J91" s="517"/>
      <c r="K91" s="517"/>
      <c r="L91" s="518"/>
      <c r="M91" s="518"/>
    </row>
    <row r="92" spans="1:13" x14ac:dyDescent="0.25">
      <c r="A92" s="290"/>
      <c r="B92" s="517"/>
      <c r="C92" s="517"/>
      <c r="D92" s="517"/>
      <c r="E92" s="517"/>
      <c r="F92" s="517"/>
      <c r="G92" s="517"/>
      <c r="H92" s="517"/>
      <c r="I92" s="517"/>
      <c r="J92" s="517"/>
      <c r="K92" s="517"/>
      <c r="L92" s="518"/>
      <c r="M92" s="518"/>
    </row>
    <row r="93" spans="1:13" x14ac:dyDescent="0.25">
      <c r="A93" s="290"/>
      <c r="B93" s="515"/>
      <c r="C93" s="515"/>
      <c r="D93" s="515"/>
      <c r="E93" s="515"/>
      <c r="F93" s="515"/>
      <c r="G93" s="515"/>
      <c r="H93" s="515"/>
      <c r="I93" s="515"/>
      <c r="J93" s="515"/>
      <c r="K93" s="168" t="s">
        <v>779</v>
      </c>
      <c r="L93" s="180">
        <v>34026</v>
      </c>
      <c r="M93" s="168">
        <v>0</v>
      </c>
    </row>
    <row r="94" spans="1:13" x14ac:dyDescent="0.25">
      <c r="A94" s="290"/>
      <c r="B94" s="200"/>
      <c r="C94" s="201"/>
      <c r="D94" s="200"/>
      <c r="E94" s="202"/>
      <c r="F94" s="200"/>
      <c r="G94" s="200"/>
      <c r="H94" s="200"/>
      <c r="I94" s="200"/>
      <c r="J94" s="203"/>
      <c r="K94" s="263"/>
    </row>
    <row r="95" spans="1:13" ht="20.25" x14ac:dyDescent="0.25">
      <c r="B95" s="726" t="s">
        <v>2852</v>
      </c>
      <c r="C95" s="726"/>
      <c r="D95" s="726"/>
      <c r="E95" s="726"/>
      <c r="F95" s="726"/>
      <c r="G95" s="726"/>
      <c r="H95" s="726"/>
      <c r="I95" s="726"/>
      <c r="J95" s="33"/>
      <c r="K95" s="313"/>
    </row>
    <row r="96" spans="1:13" x14ac:dyDescent="0.25">
      <c r="B96" s="199" t="s">
        <v>758</v>
      </c>
      <c r="C96" s="199" t="s">
        <v>760</v>
      </c>
      <c r="D96" s="199" t="s">
        <v>761</v>
      </c>
      <c r="E96" s="199" t="s">
        <v>762</v>
      </c>
      <c r="F96" s="199" t="s">
        <v>763</v>
      </c>
      <c r="G96" s="199" t="s">
        <v>764</v>
      </c>
      <c r="H96" s="199" t="s">
        <v>46</v>
      </c>
      <c r="I96" s="199" t="s">
        <v>765</v>
      </c>
      <c r="J96" s="199" t="s">
        <v>762</v>
      </c>
      <c r="K96" s="199" t="s">
        <v>766</v>
      </c>
    </row>
    <row r="97" spans="2:13" x14ac:dyDescent="0.25">
      <c r="B97" s="36" t="s">
        <v>758</v>
      </c>
      <c r="C97" s="36" t="s">
        <v>759</v>
      </c>
      <c r="D97" s="36" t="s">
        <v>760</v>
      </c>
      <c r="E97" s="36" t="s">
        <v>761</v>
      </c>
      <c r="F97" s="36" t="s">
        <v>762</v>
      </c>
      <c r="G97" s="36" t="s">
        <v>763</v>
      </c>
      <c r="H97" s="36" t="s">
        <v>764</v>
      </c>
      <c r="I97" s="36" t="s">
        <v>46</v>
      </c>
      <c r="J97" s="36" t="s">
        <v>765</v>
      </c>
      <c r="K97" s="36" t="s">
        <v>762</v>
      </c>
      <c r="L97" s="36" t="s">
        <v>766</v>
      </c>
      <c r="M97" s="36" t="s">
        <v>767</v>
      </c>
    </row>
    <row r="98" spans="2:13" x14ac:dyDescent="0.25">
      <c r="B98" s="158" t="s">
        <v>444</v>
      </c>
      <c r="C98" s="158"/>
      <c r="D98" s="159">
        <v>45840</v>
      </c>
      <c r="E98" s="158" t="s">
        <v>768</v>
      </c>
      <c r="F98" s="160">
        <v>2025100523</v>
      </c>
      <c r="G98" s="158" t="s">
        <v>2230</v>
      </c>
      <c r="H98" s="158">
        <v>900274678</v>
      </c>
      <c r="I98" s="158" t="s">
        <v>2947</v>
      </c>
      <c r="J98" s="158" t="s">
        <v>771</v>
      </c>
      <c r="K98" s="161">
        <v>2025000010</v>
      </c>
      <c r="L98" s="162">
        <v>2567395</v>
      </c>
      <c r="M98" s="325">
        <v>0</v>
      </c>
    </row>
    <row r="99" spans="2:13" x14ac:dyDescent="0.25">
      <c r="B99" s="163" t="s">
        <v>444</v>
      </c>
      <c r="C99" s="163"/>
      <c r="D99" s="164">
        <v>45866</v>
      </c>
      <c r="E99" s="163" t="s">
        <v>768</v>
      </c>
      <c r="F99" s="165">
        <v>2025100536</v>
      </c>
      <c r="G99" s="163" t="s">
        <v>2836</v>
      </c>
      <c r="H99" s="163">
        <v>1088730564</v>
      </c>
      <c r="I99" s="163" t="s">
        <v>2948</v>
      </c>
      <c r="J99" s="163" t="s">
        <v>771</v>
      </c>
      <c r="K99" s="166">
        <v>2025001669</v>
      </c>
      <c r="L99" s="167">
        <v>2600000</v>
      </c>
      <c r="M99" s="326">
        <v>0</v>
      </c>
    </row>
    <row r="100" spans="2:13" x14ac:dyDescent="0.25">
      <c r="B100" s="158" t="s">
        <v>444</v>
      </c>
      <c r="C100" s="158"/>
      <c r="D100" s="159">
        <v>45866</v>
      </c>
      <c r="E100" s="158" t="s">
        <v>768</v>
      </c>
      <c r="F100" s="160">
        <v>2025100540</v>
      </c>
      <c r="G100" s="158" t="s">
        <v>2289</v>
      </c>
      <c r="H100" s="158">
        <v>27180896</v>
      </c>
      <c r="I100" s="158" t="s">
        <v>2949</v>
      </c>
      <c r="J100" s="158" t="s">
        <v>771</v>
      </c>
      <c r="K100" s="161">
        <v>2025000898</v>
      </c>
      <c r="L100" s="162">
        <v>2600000</v>
      </c>
      <c r="M100" s="325">
        <v>0</v>
      </c>
    </row>
    <row r="101" spans="2:13" x14ac:dyDescent="0.25">
      <c r="B101" s="163" t="s">
        <v>444</v>
      </c>
      <c r="C101" s="163"/>
      <c r="D101" s="164">
        <v>45866</v>
      </c>
      <c r="E101" s="163" t="s">
        <v>768</v>
      </c>
      <c r="F101" s="165">
        <v>2025100541</v>
      </c>
      <c r="G101" s="163" t="s">
        <v>1011</v>
      </c>
      <c r="H101" s="163">
        <v>1085256774</v>
      </c>
      <c r="I101" s="163" t="s">
        <v>2950</v>
      </c>
      <c r="J101" s="163" t="s">
        <v>771</v>
      </c>
      <c r="K101" s="166">
        <v>2025000899</v>
      </c>
      <c r="L101" s="167">
        <v>1747200</v>
      </c>
      <c r="M101" s="326">
        <v>0</v>
      </c>
    </row>
    <row r="102" spans="2:13" x14ac:dyDescent="0.25">
      <c r="B102" s="158" t="s">
        <v>444</v>
      </c>
      <c r="C102" s="158"/>
      <c r="D102" s="159">
        <v>45866</v>
      </c>
      <c r="E102" s="158" t="s">
        <v>768</v>
      </c>
      <c r="F102" s="160">
        <v>2025100542</v>
      </c>
      <c r="G102" s="158" t="s">
        <v>2665</v>
      </c>
      <c r="H102" s="158">
        <v>1114838096</v>
      </c>
      <c r="I102" s="158" t="s">
        <v>2951</v>
      </c>
      <c r="J102" s="158" t="s">
        <v>771</v>
      </c>
      <c r="K102" s="161">
        <v>2025001663</v>
      </c>
      <c r="L102" s="162">
        <v>2500000</v>
      </c>
      <c r="M102" s="325">
        <v>0</v>
      </c>
    </row>
    <row r="103" spans="2:13" x14ac:dyDescent="0.25">
      <c r="B103" s="163" t="s">
        <v>444</v>
      </c>
      <c r="C103" s="163"/>
      <c r="D103" s="164">
        <v>45866</v>
      </c>
      <c r="E103" s="163" t="s">
        <v>768</v>
      </c>
      <c r="F103" s="165">
        <v>2025100544</v>
      </c>
      <c r="G103" s="163" t="s">
        <v>2661</v>
      </c>
      <c r="H103" s="163">
        <v>1085343403</v>
      </c>
      <c r="I103" s="163" t="s">
        <v>2952</v>
      </c>
      <c r="J103" s="163" t="s">
        <v>771</v>
      </c>
      <c r="K103" s="166">
        <v>2025001665</v>
      </c>
      <c r="L103" s="167">
        <v>811750</v>
      </c>
      <c r="M103" s="326">
        <v>0</v>
      </c>
    </row>
    <row r="104" spans="2:13" x14ac:dyDescent="0.25">
      <c r="B104" s="158" t="s">
        <v>444</v>
      </c>
      <c r="C104" s="158"/>
      <c r="D104" s="159">
        <v>45866</v>
      </c>
      <c r="E104" s="158" t="s">
        <v>768</v>
      </c>
      <c r="F104" s="160">
        <v>2025100545</v>
      </c>
      <c r="G104" s="158" t="s">
        <v>2558</v>
      </c>
      <c r="H104" s="158">
        <v>1004135574</v>
      </c>
      <c r="I104" s="158" t="s">
        <v>2953</v>
      </c>
      <c r="J104" s="158" t="s">
        <v>771</v>
      </c>
      <c r="K104" s="161">
        <v>2025000896</v>
      </c>
      <c r="L104" s="162">
        <v>2500000</v>
      </c>
      <c r="M104" s="325">
        <v>0</v>
      </c>
    </row>
    <row r="105" spans="2:13" ht="15" customHeight="1" x14ac:dyDescent="0.25">
      <c r="B105" s="163" t="s">
        <v>444</v>
      </c>
      <c r="C105" s="163"/>
      <c r="D105" s="164">
        <v>45866</v>
      </c>
      <c r="E105" s="163" t="s">
        <v>768</v>
      </c>
      <c r="F105" s="165">
        <v>2025100552</v>
      </c>
      <c r="G105" s="163" t="s">
        <v>2686</v>
      </c>
      <c r="H105" s="163">
        <v>1004236086</v>
      </c>
      <c r="I105" s="163" t="s">
        <v>2954</v>
      </c>
      <c r="J105" s="163" t="s">
        <v>771</v>
      </c>
      <c r="K105" s="166">
        <v>2025000912</v>
      </c>
      <c r="L105" s="167">
        <v>2500000</v>
      </c>
      <c r="M105" s="326">
        <v>0</v>
      </c>
    </row>
    <row r="106" spans="2:13" ht="15" customHeight="1" x14ac:dyDescent="0.25">
      <c r="B106" s="158" t="s">
        <v>444</v>
      </c>
      <c r="C106" s="158"/>
      <c r="D106" s="159">
        <v>45866</v>
      </c>
      <c r="E106" s="158" t="s">
        <v>768</v>
      </c>
      <c r="F106" s="160">
        <v>2025100553</v>
      </c>
      <c r="G106" s="158" t="s">
        <v>2840</v>
      </c>
      <c r="H106" s="158">
        <v>6718196</v>
      </c>
      <c r="I106" s="158" t="s">
        <v>2955</v>
      </c>
      <c r="J106" s="158" t="s">
        <v>771</v>
      </c>
      <c r="K106" s="161">
        <v>2025001227</v>
      </c>
      <c r="L106" s="162">
        <v>2000000</v>
      </c>
      <c r="M106" s="325">
        <v>0</v>
      </c>
    </row>
    <row r="107" spans="2:13" x14ac:dyDescent="0.25">
      <c r="B107" s="163" t="s">
        <v>444</v>
      </c>
      <c r="C107" s="163"/>
      <c r="D107" s="164">
        <v>45866</v>
      </c>
      <c r="E107" s="163" t="s">
        <v>768</v>
      </c>
      <c r="F107" s="165">
        <v>2025100556</v>
      </c>
      <c r="G107" s="163" t="s">
        <v>2956</v>
      </c>
      <c r="H107" s="163">
        <v>1084226234</v>
      </c>
      <c r="I107" s="163" t="s">
        <v>2957</v>
      </c>
      <c r="J107" s="163" t="s">
        <v>771</v>
      </c>
      <c r="K107" s="166">
        <v>2025001677</v>
      </c>
      <c r="L107" s="167">
        <v>3100000</v>
      </c>
      <c r="M107" s="326">
        <v>0</v>
      </c>
    </row>
    <row r="108" spans="2:13" x14ac:dyDescent="0.25">
      <c r="B108" s="158" t="s">
        <v>444</v>
      </c>
      <c r="C108" s="158"/>
      <c r="D108" s="159">
        <v>45866</v>
      </c>
      <c r="E108" s="158" t="s">
        <v>768</v>
      </c>
      <c r="F108" s="160">
        <v>2025100562</v>
      </c>
      <c r="G108" s="158" t="s">
        <v>2649</v>
      </c>
      <c r="H108" s="158">
        <v>27281512</v>
      </c>
      <c r="I108" s="158" t="s">
        <v>2958</v>
      </c>
      <c r="J108" s="158" t="s">
        <v>771</v>
      </c>
      <c r="K108" s="161">
        <v>2025000907</v>
      </c>
      <c r="L108" s="162">
        <v>1900000</v>
      </c>
      <c r="M108" s="325">
        <v>0</v>
      </c>
    </row>
    <row r="109" spans="2:13" x14ac:dyDescent="0.25">
      <c r="B109" s="163" t="s">
        <v>444</v>
      </c>
      <c r="C109" s="163"/>
      <c r="D109" s="164">
        <v>45896</v>
      </c>
      <c r="E109" s="163" t="s">
        <v>768</v>
      </c>
      <c r="F109" s="165">
        <v>2025100614</v>
      </c>
      <c r="G109" s="163" t="s">
        <v>1011</v>
      </c>
      <c r="H109" s="163">
        <v>1085256774</v>
      </c>
      <c r="I109" s="163" t="s">
        <v>2959</v>
      </c>
      <c r="J109" s="163" t="s">
        <v>771</v>
      </c>
      <c r="K109" s="166">
        <v>2025000899</v>
      </c>
      <c r="L109" s="167">
        <v>1747200</v>
      </c>
      <c r="M109" s="326">
        <v>0</v>
      </c>
    </row>
    <row r="110" spans="2:13" x14ac:dyDescent="0.25">
      <c r="B110" s="158" t="s">
        <v>444</v>
      </c>
      <c r="C110" s="158"/>
      <c r="D110" s="159">
        <v>45896</v>
      </c>
      <c r="E110" s="158" t="s">
        <v>768</v>
      </c>
      <c r="F110" s="160">
        <v>2025100615</v>
      </c>
      <c r="G110" s="158" t="s">
        <v>2558</v>
      </c>
      <c r="H110" s="158">
        <v>1004135574</v>
      </c>
      <c r="I110" s="158" t="s">
        <v>2960</v>
      </c>
      <c r="J110" s="158" t="s">
        <v>771</v>
      </c>
      <c r="K110" s="161">
        <v>2025001872</v>
      </c>
      <c r="L110" s="162">
        <v>2500000</v>
      </c>
      <c r="M110" s="325">
        <v>0</v>
      </c>
    </row>
    <row r="111" spans="2:13" x14ac:dyDescent="0.25">
      <c r="B111" s="163" t="s">
        <v>444</v>
      </c>
      <c r="C111" s="163"/>
      <c r="D111" s="164">
        <v>45896</v>
      </c>
      <c r="E111" s="163" t="s">
        <v>768</v>
      </c>
      <c r="F111" s="165">
        <v>2025100616</v>
      </c>
      <c r="G111" s="163" t="s">
        <v>1899</v>
      </c>
      <c r="H111" s="163">
        <v>25280587</v>
      </c>
      <c r="I111" s="163" t="s">
        <v>2961</v>
      </c>
      <c r="J111" s="163" t="s">
        <v>771</v>
      </c>
      <c r="K111" s="166">
        <v>2025001877</v>
      </c>
      <c r="L111" s="167">
        <v>2500000</v>
      </c>
      <c r="M111" s="326">
        <v>0</v>
      </c>
    </row>
    <row r="112" spans="2:13" x14ac:dyDescent="0.25">
      <c r="B112" s="158" t="s">
        <v>444</v>
      </c>
      <c r="C112" s="158"/>
      <c r="D112" s="159">
        <v>45896</v>
      </c>
      <c r="E112" s="158" t="s">
        <v>768</v>
      </c>
      <c r="F112" s="160">
        <v>2025100617</v>
      </c>
      <c r="G112" s="158" t="s">
        <v>2686</v>
      </c>
      <c r="H112" s="158">
        <v>1004236086</v>
      </c>
      <c r="I112" s="158" t="s">
        <v>2962</v>
      </c>
      <c r="J112" s="158" t="s">
        <v>771</v>
      </c>
      <c r="K112" s="161">
        <v>2025000912</v>
      </c>
      <c r="L112" s="162">
        <v>2500000</v>
      </c>
      <c r="M112" s="325">
        <v>0</v>
      </c>
    </row>
    <row r="113" spans="2:13" x14ac:dyDescent="0.25">
      <c r="B113" s="163" t="s">
        <v>444</v>
      </c>
      <c r="C113" s="163"/>
      <c r="D113" s="164">
        <v>45896</v>
      </c>
      <c r="E113" s="163" t="s">
        <v>768</v>
      </c>
      <c r="F113" s="165">
        <v>2025100618</v>
      </c>
      <c r="G113" s="163" t="s">
        <v>2289</v>
      </c>
      <c r="H113" s="163">
        <v>27180896</v>
      </c>
      <c r="I113" s="163" t="s">
        <v>2963</v>
      </c>
      <c r="J113" s="163" t="s">
        <v>771</v>
      </c>
      <c r="K113" s="166">
        <v>2025000898</v>
      </c>
      <c r="L113" s="167">
        <v>2600000</v>
      </c>
      <c r="M113" s="326">
        <v>0</v>
      </c>
    </row>
    <row r="114" spans="2:13" x14ac:dyDescent="0.25">
      <c r="B114" s="158" t="s">
        <v>444</v>
      </c>
      <c r="C114" s="158"/>
      <c r="D114" s="159">
        <v>45896</v>
      </c>
      <c r="E114" s="158" t="s">
        <v>768</v>
      </c>
      <c r="F114" s="160">
        <v>2025100621</v>
      </c>
      <c r="G114" s="158" t="s">
        <v>2649</v>
      </c>
      <c r="H114" s="158">
        <v>27281512</v>
      </c>
      <c r="I114" s="158" t="s">
        <v>2964</v>
      </c>
      <c r="J114" s="158" t="s">
        <v>771</v>
      </c>
      <c r="K114" s="161">
        <v>2025001874</v>
      </c>
      <c r="L114" s="162">
        <v>1900000</v>
      </c>
      <c r="M114" s="325">
        <v>0</v>
      </c>
    </row>
    <row r="115" spans="2:13" x14ac:dyDescent="0.25">
      <c r="B115" s="163" t="s">
        <v>444</v>
      </c>
      <c r="C115" s="163"/>
      <c r="D115" s="164">
        <v>45896</v>
      </c>
      <c r="E115" s="163" t="s">
        <v>768</v>
      </c>
      <c r="F115" s="165">
        <v>2025100625</v>
      </c>
      <c r="G115" s="163" t="s">
        <v>2840</v>
      </c>
      <c r="H115" s="163">
        <v>6718196</v>
      </c>
      <c r="I115" s="163" t="s">
        <v>2965</v>
      </c>
      <c r="J115" s="163" t="s">
        <v>771</v>
      </c>
      <c r="K115" s="166">
        <v>2025001876</v>
      </c>
      <c r="L115" s="167">
        <v>2000000</v>
      </c>
      <c r="M115" s="326">
        <v>0</v>
      </c>
    </row>
    <row r="116" spans="2:13" x14ac:dyDescent="0.25">
      <c r="B116" s="158" t="s">
        <v>444</v>
      </c>
      <c r="C116" s="158"/>
      <c r="D116" s="159">
        <v>45896</v>
      </c>
      <c r="E116" s="158" t="s">
        <v>768</v>
      </c>
      <c r="F116" s="160">
        <v>2025100626</v>
      </c>
      <c r="G116" s="158" t="s">
        <v>2665</v>
      </c>
      <c r="H116" s="158">
        <v>1114838096</v>
      </c>
      <c r="I116" s="158" t="s">
        <v>2966</v>
      </c>
      <c r="J116" s="158" t="s">
        <v>771</v>
      </c>
      <c r="K116" s="161">
        <v>2025002039</v>
      </c>
      <c r="L116" s="162">
        <v>3300000</v>
      </c>
      <c r="M116" s="325">
        <v>0</v>
      </c>
    </row>
    <row r="117" spans="2:13" ht="33.75" customHeight="1" x14ac:dyDescent="0.25">
      <c r="B117" s="163" t="s">
        <v>444</v>
      </c>
      <c r="C117" s="163"/>
      <c r="D117" s="164">
        <v>45896</v>
      </c>
      <c r="E117" s="163" t="s">
        <v>768</v>
      </c>
      <c r="F117" s="165">
        <v>2025100627</v>
      </c>
      <c r="G117" s="163" t="s">
        <v>2661</v>
      </c>
      <c r="H117" s="163">
        <v>1085343403</v>
      </c>
      <c r="I117" s="163" t="s">
        <v>2967</v>
      </c>
      <c r="J117" s="163" t="s">
        <v>771</v>
      </c>
      <c r="K117" s="166">
        <v>2025002040</v>
      </c>
      <c r="L117" s="167">
        <v>1400000</v>
      </c>
      <c r="M117" s="326">
        <v>0</v>
      </c>
    </row>
    <row r="118" spans="2:13" ht="33.75" customHeight="1" x14ac:dyDescent="0.25">
      <c r="B118" s="158" t="s">
        <v>444</v>
      </c>
      <c r="C118" s="158"/>
      <c r="D118" s="159">
        <v>45896</v>
      </c>
      <c r="E118" s="158" t="s">
        <v>768</v>
      </c>
      <c r="F118" s="160">
        <v>2025100628</v>
      </c>
      <c r="G118" s="158" t="s">
        <v>2956</v>
      </c>
      <c r="H118" s="158">
        <v>1084226234</v>
      </c>
      <c r="I118" s="158" t="s">
        <v>2968</v>
      </c>
      <c r="J118" s="158" t="s">
        <v>771</v>
      </c>
      <c r="K118" s="161">
        <v>2025002042</v>
      </c>
      <c r="L118" s="162">
        <v>3980000</v>
      </c>
      <c r="M118" s="325">
        <v>0</v>
      </c>
    </row>
    <row r="119" spans="2:13" ht="33.75" customHeight="1" x14ac:dyDescent="0.25">
      <c r="B119" s="163" t="s">
        <v>444</v>
      </c>
      <c r="C119" s="163"/>
      <c r="D119" s="164">
        <v>45903</v>
      </c>
      <c r="E119" s="163" t="s">
        <v>768</v>
      </c>
      <c r="F119" s="165">
        <v>2025100679</v>
      </c>
      <c r="G119" s="163" t="s">
        <v>2230</v>
      </c>
      <c r="H119" s="163">
        <v>900274678</v>
      </c>
      <c r="I119" s="163" t="s">
        <v>2969</v>
      </c>
      <c r="J119" s="163" t="s">
        <v>771</v>
      </c>
      <c r="K119" s="166">
        <v>2025000010</v>
      </c>
      <c r="L119" s="167">
        <v>2567395</v>
      </c>
      <c r="M119" s="326">
        <v>0</v>
      </c>
    </row>
    <row r="120" spans="2:13" ht="33.75" customHeight="1" x14ac:dyDescent="0.25">
      <c r="B120" s="158" t="s">
        <v>444</v>
      </c>
      <c r="C120" s="158"/>
      <c r="D120" s="159">
        <v>45912</v>
      </c>
      <c r="E120" s="158" t="s">
        <v>768</v>
      </c>
      <c r="F120" s="160">
        <v>2025100685</v>
      </c>
      <c r="G120" s="158" t="s">
        <v>2970</v>
      </c>
      <c r="H120" s="158">
        <v>1233189506</v>
      </c>
      <c r="I120" s="158" t="s">
        <v>2971</v>
      </c>
      <c r="J120" s="158" t="s">
        <v>771</v>
      </c>
      <c r="K120" s="161">
        <v>2025001878</v>
      </c>
      <c r="L120" s="162">
        <v>2500000</v>
      </c>
      <c r="M120" s="325">
        <v>0</v>
      </c>
    </row>
    <row r="121" spans="2:13" ht="33.75" customHeight="1" x14ac:dyDescent="0.25">
      <c r="B121" s="163" t="s">
        <v>444</v>
      </c>
      <c r="C121" s="163"/>
      <c r="D121" s="164">
        <v>45926</v>
      </c>
      <c r="E121" s="163" t="s">
        <v>768</v>
      </c>
      <c r="F121" s="165">
        <v>2025100700</v>
      </c>
      <c r="G121" s="163" t="s">
        <v>2289</v>
      </c>
      <c r="H121" s="163">
        <v>27180896</v>
      </c>
      <c r="I121" s="163" t="s">
        <v>2972</v>
      </c>
      <c r="J121" s="163" t="s">
        <v>771</v>
      </c>
      <c r="K121" s="166">
        <v>2025000898</v>
      </c>
      <c r="L121" s="167">
        <v>2600000</v>
      </c>
      <c r="M121" s="326">
        <v>0</v>
      </c>
    </row>
    <row r="122" spans="2:13" ht="23.25" customHeight="1" x14ac:dyDescent="0.25">
      <c r="B122" s="158" t="s">
        <v>444</v>
      </c>
      <c r="C122" s="158"/>
      <c r="D122" s="159">
        <v>45926</v>
      </c>
      <c r="E122" s="158" t="s">
        <v>768</v>
      </c>
      <c r="F122" s="160">
        <v>2025100701</v>
      </c>
      <c r="G122" s="158" t="s">
        <v>2558</v>
      </c>
      <c r="H122" s="158">
        <v>1004135574</v>
      </c>
      <c r="I122" s="158" t="s">
        <v>2973</v>
      </c>
      <c r="J122" s="158" t="s">
        <v>771</v>
      </c>
      <c r="K122" s="161">
        <v>2025002169</v>
      </c>
      <c r="L122" s="162">
        <v>2500000</v>
      </c>
      <c r="M122" s="325">
        <v>0</v>
      </c>
    </row>
    <row r="123" spans="2:13" ht="33.75" customHeight="1" x14ac:dyDescent="0.25">
      <c r="B123" s="163" t="s">
        <v>444</v>
      </c>
      <c r="C123" s="163"/>
      <c r="D123" s="164">
        <v>45926</v>
      </c>
      <c r="E123" s="163" t="s">
        <v>768</v>
      </c>
      <c r="F123" s="165">
        <v>2025100702</v>
      </c>
      <c r="G123" s="163" t="s">
        <v>1899</v>
      </c>
      <c r="H123" s="163">
        <v>25280587</v>
      </c>
      <c r="I123" s="163" t="s">
        <v>2974</v>
      </c>
      <c r="J123" s="163" t="s">
        <v>771</v>
      </c>
      <c r="K123" s="166">
        <v>2025001877</v>
      </c>
      <c r="L123" s="167">
        <v>2500000</v>
      </c>
      <c r="M123" s="326">
        <v>0</v>
      </c>
    </row>
    <row r="124" spans="2:13" x14ac:dyDescent="0.25">
      <c r="B124" s="158" t="s">
        <v>444</v>
      </c>
      <c r="C124" s="158"/>
      <c r="D124" s="159">
        <v>45926</v>
      </c>
      <c r="E124" s="158" t="s">
        <v>768</v>
      </c>
      <c r="F124" s="160">
        <v>2025100703</v>
      </c>
      <c r="G124" s="158" t="s">
        <v>2686</v>
      </c>
      <c r="H124" s="158">
        <v>1004236086</v>
      </c>
      <c r="I124" s="158" t="s">
        <v>2975</v>
      </c>
      <c r="J124" s="158" t="s">
        <v>771</v>
      </c>
      <c r="K124" s="161">
        <v>2025000912</v>
      </c>
      <c r="L124" s="162">
        <v>2500000</v>
      </c>
      <c r="M124" s="325">
        <v>0</v>
      </c>
    </row>
    <row r="125" spans="2:13" x14ac:dyDescent="0.25">
      <c r="B125" s="163" t="s">
        <v>444</v>
      </c>
      <c r="C125" s="163"/>
      <c r="D125" s="164">
        <v>45926</v>
      </c>
      <c r="E125" s="163" t="s">
        <v>768</v>
      </c>
      <c r="F125" s="165">
        <v>2025100705</v>
      </c>
      <c r="G125" s="163" t="s">
        <v>2649</v>
      </c>
      <c r="H125" s="163">
        <v>27281512</v>
      </c>
      <c r="I125" s="163" t="s">
        <v>2976</v>
      </c>
      <c r="J125" s="163" t="s">
        <v>771</v>
      </c>
      <c r="K125" s="166">
        <v>2025002171</v>
      </c>
      <c r="L125" s="167">
        <v>1900000</v>
      </c>
      <c r="M125" s="326">
        <v>0</v>
      </c>
    </row>
    <row r="126" spans="2:13" ht="26.25" customHeight="1" x14ac:dyDescent="0.25">
      <c r="B126" s="158" t="s">
        <v>444</v>
      </c>
      <c r="C126" s="158"/>
      <c r="D126" s="159">
        <v>45926</v>
      </c>
      <c r="E126" s="158" t="s">
        <v>768</v>
      </c>
      <c r="F126" s="160">
        <v>2025100706</v>
      </c>
      <c r="G126" s="158" t="s">
        <v>2661</v>
      </c>
      <c r="H126" s="158">
        <v>1085343403</v>
      </c>
      <c r="I126" s="158" t="s">
        <v>2977</v>
      </c>
      <c r="J126" s="158" t="s">
        <v>771</v>
      </c>
      <c r="K126" s="161">
        <v>2025002174</v>
      </c>
      <c r="L126" s="162">
        <v>1900000</v>
      </c>
      <c r="M126" s="325">
        <v>0</v>
      </c>
    </row>
    <row r="127" spans="2:13" x14ac:dyDescent="0.25">
      <c r="B127" s="163" t="s">
        <v>444</v>
      </c>
      <c r="C127" s="163"/>
      <c r="D127" s="164">
        <v>45926</v>
      </c>
      <c r="E127" s="163" t="s">
        <v>768</v>
      </c>
      <c r="F127" s="165">
        <v>2025100710</v>
      </c>
      <c r="G127" s="163" t="s">
        <v>1011</v>
      </c>
      <c r="H127" s="163">
        <v>1085256774</v>
      </c>
      <c r="I127" s="163" t="s">
        <v>2978</v>
      </c>
      <c r="J127" s="163" t="s">
        <v>771</v>
      </c>
      <c r="K127" s="166">
        <v>2025000899</v>
      </c>
      <c r="L127" s="167">
        <v>1747200</v>
      </c>
      <c r="M127" s="326">
        <v>0</v>
      </c>
    </row>
    <row r="128" spans="2:13" x14ac:dyDescent="0.25">
      <c r="B128" s="158" t="s">
        <v>444</v>
      </c>
      <c r="C128" s="158"/>
      <c r="D128" s="159">
        <v>45926</v>
      </c>
      <c r="E128" s="158" t="s">
        <v>768</v>
      </c>
      <c r="F128" s="160">
        <v>2025100722</v>
      </c>
      <c r="G128" s="158" t="s">
        <v>2665</v>
      </c>
      <c r="H128" s="158">
        <v>1114838096</v>
      </c>
      <c r="I128" s="158" t="s">
        <v>2979</v>
      </c>
      <c r="J128" s="158" t="s">
        <v>771</v>
      </c>
      <c r="K128" s="161">
        <v>2025002274</v>
      </c>
      <c r="L128" s="162">
        <v>3300000</v>
      </c>
      <c r="M128" s="325">
        <v>0</v>
      </c>
    </row>
    <row r="129" spans="1:13" x14ac:dyDescent="0.25">
      <c r="B129" s="163" t="s">
        <v>444</v>
      </c>
      <c r="C129" s="163"/>
      <c r="D129" s="164">
        <v>45926</v>
      </c>
      <c r="E129" s="163" t="s">
        <v>768</v>
      </c>
      <c r="F129" s="165">
        <v>2025100723</v>
      </c>
      <c r="G129" s="163" t="s">
        <v>2956</v>
      </c>
      <c r="H129" s="163">
        <v>1084226234</v>
      </c>
      <c r="I129" s="163" t="s">
        <v>2980</v>
      </c>
      <c r="J129" s="163" t="s">
        <v>771</v>
      </c>
      <c r="K129" s="166">
        <v>2025002275</v>
      </c>
      <c r="L129" s="167">
        <v>3980000</v>
      </c>
      <c r="M129" s="326">
        <v>0</v>
      </c>
    </row>
    <row r="130" spans="1:13" x14ac:dyDescent="0.25">
      <c r="B130" s="158" t="s">
        <v>444</v>
      </c>
      <c r="C130" s="158"/>
      <c r="D130" s="159">
        <v>45929</v>
      </c>
      <c r="E130" s="158" t="s">
        <v>768</v>
      </c>
      <c r="F130" s="160">
        <v>2025100725</v>
      </c>
      <c r="G130" s="158" t="s">
        <v>2840</v>
      </c>
      <c r="H130" s="158">
        <v>6718196</v>
      </c>
      <c r="I130" s="158" t="s">
        <v>2981</v>
      </c>
      <c r="J130" s="158" t="s">
        <v>771</v>
      </c>
      <c r="K130" s="161">
        <v>2025002173</v>
      </c>
      <c r="L130" s="162">
        <v>2000000</v>
      </c>
      <c r="M130" s="325">
        <v>0</v>
      </c>
    </row>
    <row r="131" spans="1:13" x14ac:dyDescent="0.25">
      <c r="B131" s="163" t="s">
        <v>444</v>
      </c>
      <c r="C131" s="163"/>
      <c r="D131" s="164">
        <v>45930</v>
      </c>
      <c r="E131" s="163" t="s">
        <v>768</v>
      </c>
      <c r="F131" s="165">
        <v>2025100740</v>
      </c>
      <c r="G131" s="163" t="s">
        <v>2970</v>
      </c>
      <c r="H131" s="163">
        <v>1233189506</v>
      </c>
      <c r="I131" s="163" t="s">
        <v>2982</v>
      </c>
      <c r="J131" s="163" t="s">
        <v>771</v>
      </c>
      <c r="K131" s="166">
        <v>2025001878</v>
      </c>
      <c r="L131" s="167">
        <v>2500000</v>
      </c>
      <c r="M131" s="326">
        <v>0</v>
      </c>
    </row>
    <row r="132" spans="1:13" ht="21.75" customHeight="1" x14ac:dyDescent="0.25">
      <c r="B132" s="512"/>
      <c r="C132" s="512"/>
      <c r="D132" s="512"/>
      <c r="E132" s="512"/>
      <c r="F132" s="512"/>
      <c r="G132" s="512"/>
      <c r="H132" s="512"/>
      <c r="I132" s="512"/>
      <c r="J132" s="512"/>
      <c r="K132" s="512"/>
      <c r="L132" s="571">
        <f>SUM(L98:L131)</f>
        <v>81748140</v>
      </c>
      <c r="M132" s="729"/>
    </row>
    <row r="133" spans="1:13" ht="21" customHeight="1" x14ac:dyDescent="0.25">
      <c r="B133" s="512"/>
      <c r="C133" s="512"/>
      <c r="D133" s="512"/>
      <c r="E133" s="512"/>
      <c r="F133" s="512"/>
      <c r="G133" s="512"/>
      <c r="H133" s="512"/>
      <c r="I133" s="512"/>
      <c r="J133" s="512"/>
      <c r="K133" s="512"/>
      <c r="L133" s="572"/>
      <c r="M133" s="572"/>
    </row>
    <row r="134" spans="1:13" ht="60.75" x14ac:dyDescent="0.25">
      <c r="B134" s="432" t="s">
        <v>2865</v>
      </c>
      <c r="C134" s="200"/>
      <c r="D134" s="200"/>
      <c r="E134" s="200"/>
      <c r="F134" s="200"/>
      <c r="G134" s="200"/>
      <c r="H134" s="200"/>
      <c r="I134" s="200"/>
      <c r="J134" s="200"/>
      <c r="K134" s="470"/>
    </row>
    <row r="135" spans="1:13" x14ac:dyDescent="0.25">
      <c r="B135" s="199" t="s">
        <v>758</v>
      </c>
      <c r="C135" s="199" t="s">
        <v>760</v>
      </c>
      <c r="D135" s="199" t="s">
        <v>761</v>
      </c>
      <c r="E135" s="199" t="s">
        <v>762</v>
      </c>
      <c r="F135" s="199" t="s">
        <v>763</v>
      </c>
      <c r="G135" s="199" t="s">
        <v>764</v>
      </c>
      <c r="H135" s="199" t="s">
        <v>46</v>
      </c>
      <c r="I135" s="199" t="s">
        <v>765</v>
      </c>
      <c r="J135" s="199" t="s">
        <v>762</v>
      </c>
      <c r="K135" s="199" t="s">
        <v>766</v>
      </c>
    </row>
    <row r="136" spans="1:13" x14ac:dyDescent="0.25">
      <c r="B136" s="158" t="s">
        <v>733</v>
      </c>
      <c r="C136" s="158"/>
      <c r="D136" s="159">
        <v>45853</v>
      </c>
      <c r="E136" s="158" t="s">
        <v>768</v>
      </c>
      <c r="F136" s="160">
        <v>2025100533</v>
      </c>
      <c r="G136" s="158" t="s">
        <v>2670</v>
      </c>
      <c r="H136" s="158">
        <v>1112465702</v>
      </c>
      <c r="I136" s="158" t="s">
        <v>2983</v>
      </c>
      <c r="J136" s="158" t="s">
        <v>771</v>
      </c>
      <c r="K136" s="161">
        <v>2025000170</v>
      </c>
      <c r="L136" s="162">
        <v>2750000</v>
      </c>
      <c r="M136" s="325">
        <v>0</v>
      </c>
    </row>
    <row r="137" spans="1:13" ht="34.5" customHeight="1" x14ac:dyDescent="0.25">
      <c r="B137" s="163" t="s">
        <v>733</v>
      </c>
      <c r="C137" s="163"/>
      <c r="D137" s="164">
        <v>45866</v>
      </c>
      <c r="E137" s="163" t="s">
        <v>768</v>
      </c>
      <c r="F137" s="165">
        <v>2025100554</v>
      </c>
      <c r="G137" s="163" t="s">
        <v>1899</v>
      </c>
      <c r="H137" s="163">
        <v>25280587</v>
      </c>
      <c r="I137" s="163" t="s">
        <v>2984</v>
      </c>
      <c r="J137" s="163" t="s">
        <v>771</v>
      </c>
      <c r="K137" s="166">
        <v>2025001200</v>
      </c>
      <c r="L137" s="167">
        <v>1900000</v>
      </c>
      <c r="M137" s="326">
        <v>0</v>
      </c>
    </row>
    <row r="138" spans="1:13" ht="31.5" customHeight="1" x14ac:dyDescent="0.25">
      <c r="B138" s="158" t="s">
        <v>733</v>
      </c>
      <c r="C138" s="158"/>
      <c r="D138" s="159">
        <v>45866</v>
      </c>
      <c r="E138" s="158" t="s">
        <v>768</v>
      </c>
      <c r="F138" s="160">
        <v>2025100559</v>
      </c>
      <c r="G138" s="158" t="s">
        <v>2698</v>
      </c>
      <c r="H138" s="158">
        <v>98399380</v>
      </c>
      <c r="I138" s="158" t="s">
        <v>2985</v>
      </c>
      <c r="J138" s="158" t="s">
        <v>771</v>
      </c>
      <c r="K138" s="161">
        <v>2025000900</v>
      </c>
      <c r="L138" s="162">
        <v>2500000</v>
      </c>
      <c r="M138" s="325">
        <v>0</v>
      </c>
    </row>
    <row r="139" spans="1:13" ht="23.25" customHeight="1" x14ac:dyDescent="0.25">
      <c r="B139" s="163" t="s">
        <v>733</v>
      </c>
      <c r="C139" s="163"/>
      <c r="D139" s="164">
        <v>45866</v>
      </c>
      <c r="E139" s="163" t="s">
        <v>768</v>
      </c>
      <c r="F139" s="165">
        <v>2025100560</v>
      </c>
      <c r="G139" s="163" t="s">
        <v>2855</v>
      </c>
      <c r="H139" s="163">
        <v>1004771706</v>
      </c>
      <c r="I139" s="163" t="s">
        <v>2986</v>
      </c>
      <c r="J139" s="163" t="s">
        <v>771</v>
      </c>
      <c r="K139" s="166">
        <v>2025000903</v>
      </c>
      <c r="L139" s="167">
        <v>1900000</v>
      </c>
      <c r="M139" s="326">
        <v>0</v>
      </c>
    </row>
    <row r="140" spans="1:13" ht="31.5" customHeight="1" x14ac:dyDescent="0.25">
      <c r="B140" s="158" t="s">
        <v>733</v>
      </c>
      <c r="C140" s="158"/>
      <c r="D140" s="159">
        <v>45866</v>
      </c>
      <c r="E140" s="158" t="s">
        <v>768</v>
      </c>
      <c r="F140" s="160">
        <v>2025100561</v>
      </c>
      <c r="G140" s="158" t="s">
        <v>1864</v>
      </c>
      <c r="H140" s="158">
        <v>12964376</v>
      </c>
      <c r="I140" s="158" t="s">
        <v>2987</v>
      </c>
      <c r="J140" s="158" t="s">
        <v>771</v>
      </c>
      <c r="K140" s="161">
        <v>2025000902</v>
      </c>
      <c r="L140" s="162">
        <v>1900000</v>
      </c>
      <c r="M140" s="325">
        <v>0</v>
      </c>
    </row>
    <row r="141" spans="1:13" ht="31.5" customHeight="1" x14ac:dyDescent="0.25">
      <c r="A141" s="459"/>
      <c r="B141" s="163" t="s">
        <v>733</v>
      </c>
      <c r="C141" s="163"/>
      <c r="D141" s="164">
        <v>45866</v>
      </c>
      <c r="E141" s="163" t="s">
        <v>768</v>
      </c>
      <c r="F141" s="165">
        <v>2025100563</v>
      </c>
      <c r="G141" s="163" t="s">
        <v>1907</v>
      </c>
      <c r="H141" s="163">
        <v>1085346979</v>
      </c>
      <c r="I141" s="163" t="s">
        <v>2988</v>
      </c>
      <c r="J141" s="163" t="s">
        <v>771</v>
      </c>
      <c r="K141" s="166">
        <v>2025000906</v>
      </c>
      <c r="L141" s="167">
        <v>1900000</v>
      </c>
      <c r="M141" s="326">
        <v>0</v>
      </c>
    </row>
    <row r="142" spans="1:13" ht="31.5" customHeight="1" x14ac:dyDescent="0.25">
      <c r="B142" s="158" t="s">
        <v>733</v>
      </c>
      <c r="C142" s="158"/>
      <c r="D142" s="159">
        <v>45896</v>
      </c>
      <c r="E142" s="158" t="s">
        <v>768</v>
      </c>
      <c r="F142" s="160">
        <v>2025100620</v>
      </c>
      <c r="G142" s="158" t="s">
        <v>1907</v>
      </c>
      <c r="H142" s="158">
        <v>1085346979</v>
      </c>
      <c r="I142" s="158" t="s">
        <v>2989</v>
      </c>
      <c r="J142" s="158" t="s">
        <v>771</v>
      </c>
      <c r="K142" s="161">
        <v>2025001873</v>
      </c>
      <c r="L142" s="162">
        <v>1900000</v>
      </c>
      <c r="M142" s="325">
        <v>0</v>
      </c>
    </row>
    <row r="143" spans="1:13" ht="31.5" customHeight="1" x14ac:dyDescent="0.25">
      <c r="B143" s="163" t="s">
        <v>733</v>
      </c>
      <c r="C143" s="163"/>
      <c r="D143" s="164">
        <v>45896</v>
      </c>
      <c r="E143" s="163" t="s">
        <v>768</v>
      </c>
      <c r="F143" s="165">
        <v>2025100622</v>
      </c>
      <c r="G143" s="163" t="s">
        <v>1864</v>
      </c>
      <c r="H143" s="163">
        <v>12964376</v>
      </c>
      <c r="I143" s="163" t="s">
        <v>2990</v>
      </c>
      <c r="J143" s="163" t="s">
        <v>771</v>
      </c>
      <c r="K143" s="166">
        <v>2025000902</v>
      </c>
      <c r="L143" s="167">
        <v>1900000</v>
      </c>
      <c r="M143" s="326">
        <v>0</v>
      </c>
    </row>
    <row r="144" spans="1:13" ht="31.5" customHeight="1" x14ac:dyDescent="0.25">
      <c r="B144" s="158" t="s">
        <v>733</v>
      </c>
      <c r="C144" s="158"/>
      <c r="D144" s="159">
        <v>45896</v>
      </c>
      <c r="E144" s="158" t="s">
        <v>768</v>
      </c>
      <c r="F144" s="160">
        <v>2025100623</v>
      </c>
      <c r="G144" s="158" t="s">
        <v>2855</v>
      </c>
      <c r="H144" s="158">
        <v>1004771706</v>
      </c>
      <c r="I144" s="158" t="s">
        <v>2991</v>
      </c>
      <c r="J144" s="158" t="s">
        <v>771</v>
      </c>
      <c r="K144" s="161">
        <v>2025001869</v>
      </c>
      <c r="L144" s="162">
        <v>1900000</v>
      </c>
      <c r="M144" s="325">
        <v>0</v>
      </c>
    </row>
    <row r="145" spans="2:13" ht="31.5" customHeight="1" x14ac:dyDescent="0.25">
      <c r="B145" s="163" t="s">
        <v>733</v>
      </c>
      <c r="C145" s="163"/>
      <c r="D145" s="164">
        <v>45896</v>
      </c>
      <c r="E145" s="163" t="s">
        <v>768</v>
      </c>
      <c r="F145" s="165">
        <v>2025100624</v>
      </c>
      <c r="G145" s="163" t="s">
        <v>2698</v>
      </c>
      <c r="H145" s="163">
        <v>98399380</v>
      </c>
      <c r="I145" s="163" t="s">
        <v>2992</v>
      </c>
      <c r="J145" s="163" t="s">
        <v>771</v>
      </c>
      <c r="K145" s="166">
        <v>2025001868</v>
      </c>
      <c r="L145" s="167">
        <v>2500000</v>
      </c>
      <c r="M145" s="326">
        <v>0</v>
      </c>
    </row>
    <row r="146" spans="2:13" ht="31.5" customHeight="1" x14ac:dyDescent="0.25">
      <c r="B146" s="158" t="s">
        <v>733</v>
      </c>
      <c r="C146" s="158"/>
      <c r="D146" s="159">
        <v>45926</v>
      </c>
      <c r="E146" s="158" t="s">
        <v>768</v>
      </c>
      <c r="F146" s="160">
        <v>2025100704</v>
      </c>
      <c r="G146" s="158" t="s">
        <v>1907</v>
      </c>
      <c r="H146" s="158">
        <v>1085346979</v>
      </c>
      <c r="I146" s="158" t="s">
        <v>2993</v>
      </c>
      <c r="J146" s="158" t="s">
        <v>771</v>
      </c>
      <c r="K146" s="161">
        <v>2025002170</v>
      </c>
      <c r="L146" s="162">
        <v>1900000</v>
      </c>
      <c r="M146" s="325">
        <v>0</v>
      </c>
    </row>
    <row r="147" spans="2:13" ht="31.5" customHeight="1" x14ac:dyDescent="0.25">
      <c r="B147" s="163" t="s">
        <v>733</v>
      </c>
      <c r="C147" s="163"/>
      <c r="D147" s="164">
        <v>45926</v>
      </c>
      <c r="E147" s="163" t="s">
        <v>768</v>
      </c>
      <c r="F147" s="165">
        <v>2025100707</v>
      </c>
      <c r="G147" s="163" t="s">
        <v>1864</v>
      </c>
      <c r="H147" s="163">
        <v>12964376</v>
      </c>
      <c r="I147" s="163" t="s">
        <v>2994</v>
      </c>
      <c r="J147" s="163" t="s">
        <v>771</v>
      </c>
      <c r="K147" s="166">
        <v>2025000902</v>
      </c>
      <c r="L147" s="167">
        <v>1900000</v>
      </c>
      <c r="M147" s="326">
        <v>0</v>
      </c>
    </row>
    <row r="148" spans="2:13" ht="31.5" customHeight="1" x14ac:dyDescent="0.25">
      <c r="B148" s="158" t="s">
        <v>733</v>
      </c>
      <c r="C148" s="158"/>
      <c r="D148" s="159">
        <v>45926</v>
      </c>
      <c r="E148" s="158" t="s">
        <v>768</v>
      </c>
      <c r="F148" s="160">
        <v>2025100708</v>
      </c>
      <c r="G148" s="158" t="s">
        <v>2855</v>
      </c>
      <c r="H148" s="158">
        <v>1004771706</v>
      </c>
      <c r="I148" s="158" t="s">
        <v>2995</v>
      </c>
      <c r="J148" s="158" t="s">
        <v>771</v>
      </c>
      <c r="K148" s="161">
        <v>2025002166</v>
      </c>
      <c r="L148" s="162">
        <v>1900000</v>
      </c>
      <c r="M148" s="325">
        <v>0</v>
      </c>
    </row>
    <row r="149" spans="2:13" ht="31.5" customHeight="1" x14ac:dyDescent="0.25">
      <c r="B149" s="163" t="s">
        <v>733</v>
      </c>
      <c r="C149" s="163"/>
      <c r="D149" s="164">
        <v>45926</v>
      </c>
      <c r="E149" s="163" t="s">
        <v>768</v>
      </c>
      <c r="F149" s="165">
        <v>2025100709</v>
      </c>
      <c r="G149" s="163" t="s">
        <v>2698</v>
      </c>
      <c r="H149" s="163">
        <v>98399380</v>
      </c>
      <c r="I149" s="163" t="s">
        <v>2996</v>
      </c>
      <c r="J149" s="163" t="s">
        <v>771</v>
      </c>
      <c r="K149" s="166">
        <v>2025002165</v>
      </c>
      <c r="L149" s="167">
        <v>2500000</v>
      </c>
      <c r="M149" s="326">
        <v>0</v>
      </c>
    </row>
    <row r="150" spans="2:13" ht="31.5" customHeight="1" x14ac:dyDescent="0.25">
      <c r="B150" s="517"/>
      <c r="C150" s="517"/>
      <c r="D150" s="517"/>
      <c r="E150" s="517"/>
      <c r="F150" s="517"/>
      <c r="G150" s="517"/>
      <c r="H150" s="517"/>
      <c r="I150" s="517"/>
      <c r="J150" s="517"/>
      <c r="K150" s="517"/>
      <c r="L150" s="573">
        <f>SUM(L136:L149)</f>
        <v>29250000</v>
      </c>
      <c r="M150" s="574"/>
    </row>
    <row r="151" spans="2:13" ht="31.5" customHeight="1" x14ac:dyDescent="0.25">
      <c r="B151" s="517"/>
      <c r="C151" s="517"/>
      <c r="D151" s="517"/>
      <c r="E151" s="517"/>
      <c r="F151" s="517"/>
      <c r="G151" s="517"/>
      <c r="H151" s="517"/>
      <c r="I151" s="517"/>
      <c r="J151" s="517"/>
      <c r="K151" s="517"/>
      <c r="L151" s="574"/>
      <c r="M151" s="574"/>
    </row>
    <row r="152" spans="2:13" ht="66" customHeight="1" x14ac:dyDescent="0.25">
      <c r="B152" s="473" t="s">
        <v>2878</v>
      </c>
      <c r="C152" s="158"/>
      <c r="D152" s="158"/>
      <c r="E152" s="158"/>
      <c r="F152" s="158"/>
      <c r="G152" s="158"/>
      <c r="H152" s="158"/>
      <c r="I152" s="158"/>
      <c r="J152" s="158"/>
      <c r="K152" s="158"/>
      <c r="L152"/>
      <c r="M152"/>
    </row>
    <row r="153" spans="2:13" ht="31.5" customHeight="1" x14ac:dyDescent="0.25">
      <c r="B153" s="36" t="s">
        <v>758</v>
      </c>
      <c r="C153" s="36" t="s">
        <v>759</v>
      </c>
      <c r="D153" s="36" t="s">
        <v>760</v>
      </c>
      <c r="E153" s="36" t="s">
        <v>761</v>
      </c>
      <c r="F153" s="36" t="s">
        <v>762</v>
      </c>
      <c r="G153" s="36" t="s">
        <v>763</v>
      </c>
      <c r="H153" s="36" t="s">
        <v>764</v>
      </c>
      <c r="I153" s="36" t="s">
        <v>46</v>
      </c>
      <c r="J153" s="36" t="s">
        <v>765</v>
      </c>
      <c r="K153" s="36" t="s">
        <v>762</v>
      </c>
      <c r="L153" s="36" t="s">
        <v>766</v>
      </c>
      <c r="M153" s="36" t="s">
        <v>767</v>
      </c>
    </row>
    <row r="154" spans="2:13" ht="31.5" customHeight="1" x14ac:dyDescent="0.25">
      <c r="B154" s="158" t="s">
        <v>734</v>
      </c>
      <c r="C154" s="158"/>
      <c r="D154" s="159">
        <v>45853</v>
      </c>
      <c r="E154" s="158" t="s">
        <v>768</v>
      </c>
      <c r="F154" s="160">
        <v>2025100533</v>
      </c>
      <c r="G154" s="158" t="s">
        <v>2670</v>
      </c>
      <c r="H154" s="158">
        <v>1112465702</v>
      </c>
      <c r="I154" s="158" t="s">
        <v>2983</v>
      </c>
      <c r="J154" s="158" t="s">
        <v>771</v>
      </c>
      <c r="K154" s="161">
        <v>2025000170</v>
      </c>
      <c r="L154" s="162">
        <v>2750000</v>
      </c>
      <c r="M154" s="325">
        <v>0</v>
      </c>
    </row>
    <row r="155" spans="2:13" ht="31.5" customHeight="1" x14ac:dyDescent="0.25">
      <c r="B155" s="163" t="s">
        <v>734</v>
      </c>
      <c r="C155" s="163"/>
      <c r="D155" s="164">
        <v>45866</v>
      </c>
      <c r="E155" s="163" t="s">
        <v>768</v>
      </c>
      <c r="F155" s="165">
        <v>2025590140</v>
      </c>
      <c r="G155" s="163" t="s">
        <v>2997</v>
      </c>
      <c r="H155" s="163">
        <v>37084902</v>
      </c>
      <c r="I155" s="163" t="s">
        <v>2998</v>
      </c>
      <c r="J155" s="163" t="s">
        <v>771</v>
      </c>
      <c r="K155" s="166">
        <v>2025000910</v>
      </c>
      <c r="L155" s="167">
        <v>1900000</v>
      </c>
      <c r="M155" s="326">
        <v>0</v>
      </c>
    </row>
    <row r="156" spans="2:13" ht="19.5" customHeight="1" x14ac:dyDescent="0.25">
      <c r="B156" s="158" t="s">
        <v>734</v>
      </c>
      <c r="C156" s="158"/>
      <c r="D156" s="159">
        <v>45866</v>
      </c>
      <c r="E156" s="158" t="s">
        <v>768</v>
      </c>
      <c r="F156" s="160">
        <v>2025590142</v>
      </c>
      <c r="G156" s="158" t="s">
        <v>2869</v>
      </c>
      <c r="H156" s="158">
        <v>37081660</v>
      </c>
      <c r="I156" s="158" t="s">
        <v>2999</v>
      </c>
      <c r="J156" s="158" t="s">
        <v>771</v>
      </c>
      <c r="K156" s="161">
        <v>2025000905</v>
      </c>
      <c r="L156" s="162">
        <v>1900000</v>
      </c>
      <c r="M156" s="325">
        <v>0</v>
      </c>
    </row>
    <row r="157" spans="2:13" ht="31.5" customHeight="1" x14ac:dyDescent="0.25">
      <c r="B157" s="163" t="s">
        <v>734</v>
      </c>
      <c r="C157" s="163"/>
      <c r="D157" s="164">
        <v>45866</v>
      </c>
      <c r="E157" s="163" t="s">
        <v>768</v>
      </c>
      <c r="F157" s="165">
        <v>2025590143</v>
      </c>
      <c r="G157" s="163" t="s">
        <v>2866</v>
      </c>
      <c r="H157" s="163">
        <v>1085321648</v>
      </c>
      <c r="I157" s="163" t="s">
        <v>3000</v>
      </c>
      <c r="J157" s="163" t="s">
        <v>771</v>
      </c>
      <c r="K157" s="166">
        <v>2025000909</v>
      </c>
      <c r="L157" s="167">
        <v>1900000</v>
      </c>
      <c r="M157" s="326">
        <v>0</v>
      </c>
    </row>
    <row r="158" spans="2:13" ht="31.5" customHeight="1" x14ac:dyDescent="0.25">
      <c r="B158" s="158" t="s">
        <v>734</v>
      </c>
      <c r="C158" s="158"/>
      <c r="D158" s="159">
        <v>45898</v>
      </c>
      <c r="E158" s="158" t="s">
        <v>768</v>
      </c>
      <c r="F158" s="160">
        <v>2025590155</v>
      </c>
      <c r="G158" s="158" t="s">
        <v>2869</v>
      </c>
      <c r="H158" s="158">
        <v>37081660</v>
      </c>
      <c r="I158" s="158" t="s">
        <v>3001</v>
      </c>
      <c r="J158" s="158" t="s">
        <v>771</v>
      </c>
      <c r="K158" s="161">
        <v>2025001871</v>
      </c>
      <c r="L158" s="162">
        <v>1900000</v>
      </c>
      <c r="M158" s="325">
        <v>0</v>
      </c>
    </row>
    <row r="159" spans="2:13" ht="31.5" customHeight="1" x14ac:dyDescent="0.25">
      <c r="B159" s="163" t="s">
        <v>734</v>
      </c>
      <c r="C159" s="163"/>
      <c r="D159" s="164">
        <v>45898</v>
      </c>
      <c r="E159" s="163" t="s">
        <v>768</v>
      </c>
      <c r="F159" s="165">
        <v>2025590156</v>
      </c>
      <c r="G159" s="163" t="s">
        <v>1120</v>
      </c>
      <c r="H159" s="163">
        <v>1085309697</v>
      </c>
      <c r="I159" s="163" t="s">
        <v>3002</v>
      </c>
      <c r="J159" s="163" t="s">
        <v>771</v>
      </c>
      <c r="K159" s="166">
        <v>2025001870</v>
      </c>
      <c r="L159" s="167">
        <v>1900000</v>
      </c>
      <c r="M159" s="326">
        <v>0</v>
      </c>
    </row>
    <row r="160" spans="2:13" ht="31.5" customHeight="1" x14ac:dyDescent="0.25">
      <c r="B160" s="158" t="s">
        <v>734</v>
      </c>
      <c r="C160" s="158"/>
      <c r="D160" s="159">
        <v>45926</v>
      </c>
      <c r="E160" s="158" t="s">
        <v>768</v>
      </c>
      <c r="F160" s="160">
        <v>2025590194</v>
      </c>
      <c r="G160" s="158" t="s">
        <v>1120</v>
      </c>
      <c r="H160" s="158">
        <v>1085309697</v>
      </c>
      <c r="I160" s="158" t="s">
        <v>3003</v>
      </c>
      <c r="J160" s="158" t="s">
        <v>771</v>
      </c>
      <c r="K160" s="161">
        <v>2025002167</v>
      </c>
      <c r="L160" s="162">
        <v>1900000</v>
      </c>
      <c r="M160" s="325">
        <v>0</v>
      </c>
    </row>
    <row r="161" spans="2:13" ht="31.5" customHeight="1" x14ac:dyDescent="0.25">
      <c r="B161" s="163" t="s">
        <v>734</v>
      </c>
      <c r="C161" s="163"/>
      <c r="D161" s="164">
        <v>45926</v>
      </c>
      <c r="E161" s="163" t="s">
        <v>768</v>
      </c>
      <c r="F161" s="165">
        <v>2025590195</v>
      </c>
      <c r="G161" s="163" t="s">
        <v>2869</v>
      </c>
      <c r="H161" s="163">
        <v>37081660</v>
      </c>
      <c r="I161" s="163" t="s">
        <v>3004</v>
      </c>
      <c r="J161" s="163" t="s">
        <v>771</v>
      </c>
      <c r="K161" s="166">
        <v>2025002168</v>
      </c>
      <c r="L161" s="167">
        <v>1900000</v>
      </c>
      <c r="M161" s="326">
        <v>0</v>
      </c>
    </row>
    <row r="162" spans="2:13" ht="78" customHeight="1" x14ac:dyDescent="0.25">
      <c r="B162" s="474" t="s">
        <v>2725</v>
      </c>
      <c r="C162" s="430"/>
      <c r="D162" s="430"/>
      <c r="E162" s="430"/>
      <c r="F162" s="430"/>
      <c r="G162" s="430"/>
      <c r="H162" s="430"/>
      <c r="I162" s="430"/>
      <c r="J162" s="430"/>
      <c r="K162" s="30" t="s">
        <v>779</v>
      </c>
      <c r="L162" s="205">
        <v>16050000</v>
      </c>
      <c r="M162" s="30">
        <v>0</v>
      </c>
    </row>
    <row r="163" spans="2:13" ht="36" customHeight="1" x14ac:dyDescent="0.25">
      <c r="B163" s="36" t="s">
        <v>758</v>
      </c>
      <c r="C163" s="36" t="s">
        <v>759</v>
      </c>
      <c r="D163" s="36" t="s">
        <v>760</v>
      </c>
      <c r="E163" s="36" t="s">
        <v>761</v>
      </c>
      <c r="F163" s="36" t="s">
        <v>762</v>
      </c>
      <c r="G163" s="36" t="s">
        <v>763</v>
      </c>
      <c r="H163" s="36" t="s">
        <v>764</v>
      </c>
      <c r="I163" s="36" t="s">
        <v>46</v>
      </c>
      <c r="J163" s="36" t="s">
        <v>765</v>
      </c>
      <c r="K163" s="36" t="s">
        <v>762</v>
      </c>
      <c r="L163" s="36" t="s">
        <v>766</v>
      </c>
      <c r="M163" s="36" t="s">
        <v>767</v>
      </c>
    </row>
    <row r="164" spans="2:13" ht="31.5" customHeight="1" x14ac:dyDescent="0.25">
      <c r="B164" s="158" t="s">
        <v>652</v>
      </c>
      <c r="C164" s="158"/>
      <c r="D164" s="159">
        <v>45841</v>
      </c>
      <c r="E164" s="158" t="s">
        <v>2879</v>
      </c>
      <c r="F164" s="160">
        <v>2025000078</v>
      </c>
      <c r="G164" s="158" t="s">
        <v>2727</v>
      </c>
      <c r="H164" s="158">
        <v>901904903</v>
      </c>
      <c r="I164" s="158" t="s">
        <v>3005</v>
      </c>
      <c r="J164" s="158" t="s">
        <v>771</v>
      </c>
      <c r="K164" s="161">
        <v>2025001581</v>
      </c>
      <c r="L164" s="162">
        <v>400840</v>
      </c>
      <c r="M164" s="29">
        <v>0</v>
      </c>
    </row>
    <row r="165" spans="2:13" ht="31.5" customHeight="1" x14ac:dyDescent="0.25">
      <c r="B165" s="163" t="s">
        <v>652</v>
      </c>
      <c r="C165" s="163"/>
      <c r="D165" s="164">
        <v>45849</v>
      </c>
      <c r="E165" s="163" t="s">
        <v>1200</v>
      </c>
      <c r="F165" s="165">
        <v>2025000380</v>
      </c>
      <c r="G165" s="163" t="s">
        <v>1590</v>
      </c>
      <c r="H165" s="163">
        <v>900512646</v>
      </c>
      <c r="I165" s="163" t="s">
        <v>3006</v>
      </c>
      <c r="J165" s="163" t="s">
        <v>771</v>
      </c>
      <c r="K165" s="166">
        <v>2025001595</v>
      </c>
      <c r="L165" s="167">
        <v>285000</v>
      </c>
      <c r="M165" s="24">
        <v>0</v>
      </c>
    </row>
    <row r="166" spans="2:13" ht="31.5" customHeight="1" x14ac:dyDescent="0.25">
      <c r="B166" s="158" t="s">
        <v>652</v>
      </c>
      <c r="C166" s="158"/>
      <c r="D166" s="159">
        <v>45853</v>
      </c>
      <c r="E166" s="158" t="s">
        <v>1200</v>
      </c>
      <c r="F166" s="160">
        <v>2025000381</v>
      </c>
      <c r="G166" s="158" t="s">
        <v>2727</v>
      </c>
      <c r="H166" s="158">
        <v>901904903</v>
      </c>
      <c r="I166" s="158" t="s">
        <v>3007</v>
      </c>
      <c r="J166" s="158" t="s">
        <v>771</v>
      </c>
      <c r="K166" s="161">
        <v>2025001592</v>
      </c>
      <c r="L166" s="162">
        <v>2590793</v>
      </c>
      <c r="M166" s="29">
        <v>0</v>
      </c>
    </row>
    <row r="167" spans="2:13" ht="31.5" customHeight="1" x14ac:dyDescent="0.25">
      <c r="B167" s="163" t="s">
        <v>652</v>
      </c>
      <c r="C167" s="163"/>
      <c r="D167" s="164">
        <v>45854</v>
      </c>
      <c r="E167" s="163" t="s">
        <v>1200</v>
      </c>
      <c r="F167" s="165">
        <v>2025000384</v>
      </c>
      <c r="G167" s="163" t="s">
        <v>1590</v>
      </c>
      <c r="H167" s="163">
        <v>900512646</v>
      </c>
      <c r="I167" s="163" t="s">
        <v>3008</v>
      </c>
      <c r="J167" s="163" t="s">
        <v>771</v>
      </c>
      <c r="K167" s="166">
        <v>2025001596</v>
      </c>
      <c r="L167" s="167">
        <v>235000</v>
      </c>
      <c r="M167" s="24">
        <v>0</v>
      </c>
    </row>
    <row r="168" spans="2:13" x14ac:dyDescent="0.25">
      <c r="B168" s="158" t="s">
        <v>652</v>
      </c>
      <c r="C168" s="158"/>
      <c r="D168" s="159">
        <v>45856</v>
      </c>
      <c r="E168" s="158" t="s">
        <v>1200</v>
      </c>
      <c r="F168" s="160">
        <v>2025000386</v>
      </c>
      <c r="G168" s="158" t="s">
        <v>2167</v>
      </c>
      <c r="H168" s="158">
        <v>12750595</v>
      </c>
      <c r="I168" s="158" t="s">
        <v>3009</v>
      </c>
      <c r="J168" s="158" t="s">
        <v>771</v>
      </c>
      <c r="K168" s="161">
        <v>2025001662</v>
      </c>
      <c r="L168" s="162">
        <v>7563</v>
      </c>
      <c r="M168" s="29">
        <v>0</v>
      </c>
    </row>
    <row r="169" spans="2:13" x14ac:dyDescent="0.25">
      <c r="B169" s="163" t="s">
        <v>652</v>
      </c>
      <c r="C169" s="163"/>
      <c r="D169" s="164">
        <v>45867</v>
      </c>
      <c r="E169" s="163" t="s">
        <v>1200</v>
      </c>
      <c r="F169" s="165">
        <v>2025000401</v>
      </c>
      <c r="G169" s="163" t="s">
        <v>1590</v>
      </c>
      <c r="H169" s="163">
        <v>900512646</v>
      </c>
      <c r="I169" s="163" t="s">
        <v>3010</v>
      </c>
      <c r="J169" s="163" t="s">
        <v>771</v>
      </c>
      <c r="K169" s="166">
        <v>2025001829</v>
      </c>
      <c r="L169" s="167">
        <v>600000</v>
      </c>
      <c r="M169" s="24">
        <v>0</v>
      </c>
    </row>
    <row r="170" spans="2:13" x14ac:dyDescent="0.25">
      <c r="B170" s="158" t="s">
        <v>652</v>
      </c>
      <c r="C170" s="158"/>
      <c r="D170" s="159">
        <v>45896</v>
      </c>
      <c r="E170" s="158" t="s">
        <v>1200</v>
      </c>
      <c r="F170" s="160">
        <v>2025000421</v>
      </c>
      <c r="G170" s="158" t="s">
        <v>2727</v>
      </c>
      <c r="H170" s="158">
        <v>901904903</v>
      </c>
      <c r="I170" s="158" t="s">
        <v>3011</v>
      </c>
      <c r="J170" s="158" t="s">
        <v>771</v>
      </c>
      <c r="K170" s="161">
        <v>2025002000</v>
      </c>
      <c r="L170" s="162">
        <v>186555</v>
      </c>
      <c r="M170" s="29">
        <v>0</v>
      </c>
    </row>
    <row r="171" spans="2:13" x14ac:dyDescent="0.25">
      <c r="B171" s="163" t="s">
        <v>652</v>
      </c>
      <c r="C171" s="163"/>
      <c r="D171" s="164">
        <v>45896</v>
      </c>
      <c r="E171" s="163" t="s">
        <v>1200</v>
      </c>
      <c r="F171" s="165">
        <v>2025000422</v>
      </c>
      <c r="G171" s="163" t="s">
        <v>2727</v>
      </c>
      <c r="H171" s="163">
        <v>901904903</v>
      </c>
      <c r="I171" s="163" t="s">
        <v>3012</v>
      </c>
      <c r="J171" s="163" t="s">
        <v>771</v>
      </c>
      <c r="K171" s="166">
        <v>2025002000</v>
      </c>
      <c r="L171" s="167">
        <v>189915</v>
      </c>
      <c r="M171" s="24">
        <v>0</v>
      </c>
    </row>
    <row r="172" spans="2:13" x14ac:dyDescent="0.25">
      <c r="B172" s="158" t="s">
        <v>652</v>
      </c>
      <c r="C172" s="158"/>
      <c r="D172" s="159">
        <v>45908</v>
      </c>
      <c r="E172" s="158" t="s">
        <v>1200</v>
      </c>
      <c r="F172" s="160">
        <v>2025000444</v>
      </c>
      <c r="G172" s="158" t="s">
        <v>2727</v>
      </c>
      <c r="H172" s="158">
        <v>901904903</v>
      </c>
      <c r="I172" s="158" t="s">
        <v>3013</v>
      </c>
      <c r="J172" s="158" t="s">
        <v>771</v>
      </c>
      <c r="K172" s="161">
        <v>2025002214</v>
      </c>
      <c r="L172" s="162">
        <v>601488</v>
      </c>
      <c r="M172" s="29">
        <v>0</v>
      </c>
    </row>
    <row r="173" spans="2:13" x14ac:dyDescent="0.25">
      <c r="B173" s="163" t="s">
        <v>652</v>
      </c>
      <c r="C173" s="163"/>
      <c r="D173" s="164">
        <v>45922</v>
      </c>
      <c r="E173" s="163" t="s">
        <v>1200</v>
      </c>
      <c r="F173" s="165">
        <v>2025000460</v>
      </c>
      <c r="G173" s="163" t="s">
        <v>2727</v>
      </c>
      <c r="H173" s="163">
        <v>901904903</v>
      </c>
      <c r="I173" s="163" t="s">
        <v>3014</v>
      </c>
      <c r="J173" s="163" t="s">
        <v>771</v>
      </c>
      <c r="K173" s="166">
        <v>2025002161</v>
      </c>
      <c r="L173" s="167">
        <v>89916</v>
      </c>
      <c r="M173" s="24">
        <v>0</v>
      </c>
    </row>
    <row r="174" spans="2:13" x14ac:dyDescent="0.25">
      <c r="B174" s="158" t="s">
        <v>652</v>
      </c>
      <c r="C174" s="158"/>
      <c r="D174" s="159">
        <v>45923</v>
      </c>
      <c r="E174" s="158" t="s">
        <v>1200</v>
      </c>
      <c r="F174" s="160">
        <v>2025000466</v>
      </c>
      <c r="G174" s="158" t="s">
        <v>2499</v>
      </c>
      <c r="H174" s="158">
        <v>1085345713</v>
      </c>
      <c r="I174" s="158" t="s">
        <v>3015</v>
      </c>
      <c r="J174" s="158" t="s">
        <v>771</v>
      </c>
      <c r="K174" s="161">
        <v>2025002230</v>
      </c>
      <c r="L174" s="162">
        <v>69600</v>
      </c>
      <c r="M174" s="29">
        <v>0</v>
      </c>
    </row>
    <row r="175" spans="2:13" ht="39" customHeight="1" x14ac:dyDescent="0.25">
      <c r="B175" s="510"/>
      <c r="C175" s="510"/>
      <c r="D175" s="510"/>
      <c r="E175" s="510"/>
      <c r="F175" s="510"/>
      <c r="G175" s="510"/>
      <c r="H175" s="510"/>
      <c r="I175" s="510"/>
      <c r="J175" s="510"/>
      <c r="K175" s="30" t="s">
        <v>779</v>
      </c>
      <c r="L175" s="205">
        <v>5256670</v>
      </c>
      <c r="M175" s="30">
        <v>0</v>
      </c>
    </row>
    <row r="176" spans="2:13" ht="70.5" customHeight="1" x14ac:dyDescent="0.25">
      <c r="B176" s="431" t="s">
        <v>3024</v>
      </c>
      <c r="C176" s="30"/>
      <c r="D176" s="30"/>
      <c r="E176" s="30"/>
      <c r="F176" s="30"/>
      <c r="G176" s="30"/>
      <c r="H176" s="30"/>
      <c r="I176" s="30"/>
      <c r="J176" s="30"/>
      <c r="K176" s="30"/>
      <c r="L176" s="104"/>
      <c r="M176" s="30"/>
    </row>
    <row r="177" spans="2:15" ht="39" customHeight="1" x14ac:dyDescent="0.25">
      <c r="B177" s="36" t="s">
        <v>758</v>
      </c>
      <c r="C177" s="36" t="s">
        <v>759</v>
      </c>
      <c r="D177" s="36" t="s">
        <v>760</v>
      </c>
      <c r="E177" s="36" t="s">
        <v>761</v>
      </c>
      <c r="F177" s="36" t="s">
        <v>762</v>
      </c>
      <c r="G177" s="36" t="s">
        <v>763</v>
      </c>
      <c r="H177" s="36" t="s">
        <v>764</v>
      </c>
      <c r="I177" s="36" t="s">
        <v>46</v>
      </c>
      <c r="J177" s="36" t="s">
        <v>765</v>
      </c>
      <c r="K177" s="36" t="s">
        <v>762</v>
      </c>
      <c r="L177" s="36" t="s">
        <v>766</v>
      </c>
      <c r="M177" s="36" t="s">
        <v>767</v>
      </c>
    </row>
    <row r="178" spans="2:15" ht="39" customHeight="1" x14ac:dyDescent="0.25">
      <c r="B178" s="476" t="s">
        <v>653</v>
      </c>
      <c r="C178" s="476"/>
      <c r="D178" s="475">
        <v>45698</v>
      </c>
      <c r="E178" s="476" t="s">
        <v>1206</v>
      </c>
      <c r="F178" s="477">
        <v>2025000028</v>
      </c>
      <c r="G178" s="476" t="s">
        <v>2499</v>
      </c>
      <c r="H178" s="476">
        <v>1085345713</v>
      </c>
      <c r="I178" s="476" t="s">
        <v>2726</v>
      </c>
      <c r="J178" s="476" t="s">
        <v>771</v>
      </c>
      <c r="K178" s="478">
        <v>2025000211</v>
      </c>
      <c r="L178" s="479">
        <v>45600</v>
      </c>
      <c r="M178" s="29">
        <v>0</v>
      </c>
    </row>
    <row r="179" spans="2:15" ht="39" customHeight="1" x14ac:dyDescent="0.25">
      <c r="B179" s="476" t="s">
        <v>653</v>
      </c>
      <c r="C179" s="476"/>
      <c r="D179" s="475">
        <v>45743</v>
      </c>
      <c r="E179" s="476" t="s">
        <v>1206</v>
      </c>
      <c r="F179" s="477">
        <v>2025000061</v>
      </c>
      <c r="G179" s="476" t="s">
        <v>2727</v>
      </c>
      <c r="H179" s="476">
        <v>901904903</v>
      </c>
      <c r="I179" s="476" t="s">
        <v>2728</v>
      </c>
      <c r="J179" s="476" t="s">
        <v>771</v>
      </c>
      <c r="K179" s="478">
        <v>2025000469</v>
      </c>
      <c r="L179" s="479">
        <v>50421</v>
      </c>
      <c r="M179" s="24">
        <v>0</v>
      </c>
    </row>
    <row r="180" spans="2:15" ht="39" customHeight="1" x14ac:dyDescent="0.25">
      <c r="B180" s="476" t="s">
        <v>653</v>
      </c>
      <c r="C180" s="476"/>
      <c r="D180" s="475">
        <v>45771</v>
      </c>
      <c r="E180" s="476" t="s">
        <v>1206</v>
      </c>
      <c r="F180" s="477">
        <v>2025000075</v>
      </c>
      <c r="G180" s="476" t="s">
        <v>2727</v>
      </c>
      <c r="H180" s="476">
        <v>901904903</v>
      </c>
      <c r="I180" s="476" t="s">
        <v>2889</v>
      </c>
      <c r="J180" s="476" t="s">
        <v>771</v>
      </c>
      <c r="K180" s="478">
        <v>2025000709</v>
      </c>
      <c r="L180" s="479">
        <v>7479</v>
      </c>
      <c r="M180" s="29">
        <v>0</v>
      </c>
    </row>
    <row r="181" spans="2:15" x14ac:dyDescent="0.25">
      <c r="B181" s="163" t="s">
        <v>653</v>
      </c>
      <c r="C181" s="163"/>
      <c r="D181" s="164">
        <v>45853</v>
      </c>
      <c r="E181" s="163" t="s">
        <v>1206</v>
      </c>
      <c r="F181" s="165">
        <v>2025000125</v>
      </c>
      <c r="G181" s="163" t="s">
        <v>2727</v>
      </c>
      <c r="H181" s="163">
        <v>901904903</v>
      </c>
      <c r="I181" s="163" t="s">
        <v>3016</v>
      </c>
      <c r="J181" s="163" t="s">
        <v>771</v>
      </c>
      <c r="K181" s="166">
        <v>2025001642</v>
      </c>
      <c r="L181" s="167">
        <v>97647</v>
      </c>
      <c r="M181" s="24">
        <v>0</v>
      </c>
    </row>
    <row r="182" spans="2:15" ht="21" customHeight="1" x14ac:dyDescent="0.25">
      <c r="B182" s="158" t="s">
        <v>653</v>
      </c>
      <c r="C182" s="158"/>
      <c r="D182" s="159">
        <v>45866</v>
      </c>
      <c r="E182" s="158" t="s">
        <v>1206</v>
      </c>
      <c r="F182" s="160">
        <v>2025000129</v>
      </c>
      <c r="G182" s="158" t="s">
        <v>2727</v>
      </c>
      <c r="H182" s="158">
        <v>901904903</v>
      </c>
      <c r="I182" s="158" t="s">
        <v>3017</v>
      </c>
      <c r="J182" s="158" t="s">
        <v>771</v>
      </c>
      <c r="K182" s="161">
        <v>2025001729</v>
      </c>
      <c r="L182" s="162">
        <v>61849</v>
      </c>
      <c r="M182" s="29">
        <v>0</v>
      </c>
    </row>
    <row r="183" spans="2:15" ht="33" customHeight="1" x14ac:dyDescent="0.25">
      <c r="B183" s="163" t="s">
        <v>653</v>
      </c>
      <c r="C183" s="163"/>
      <c r="D183" s="164">
        <v>45867</v>
      </c>
      <c r="E183" s="163" t="s">
        <v>1206</v>
      </c>
      <c r="F183" s="165">
        <v>2025000130</v>
      </c>
      <c r="G183" s="163" t="s">
        <v>1590</v>
      </c>
      <c r="H183" s="163">
        <v>900512646</v>
      </c>
      <c r="I183" s="163" t="s">
        <v>3018</v>
      </c>
      <c r="J183" s="163" t="s">
        <v>771</v>
      </c>
      <c r="K183" s="166">
        <v>2025001828</v>
      </c>
      <c r="L183" s="167">
        <v>600000</v>
      </c>
      <c r="M183" s="24">
        <v>0</v>
      </c>
    </row>
    <row r="184" spans="2:15" x14ac:dyDescent="0.25">
      <c r="B184" s="158" t="s">
        <v>653</v>
      </c>
      <c r="C184" s="158"/>
      <c r="D184" s="159">
        <v>45875</v>
      </c>
      <c r="E184" s="158" t="s">
        <v>1206</v>
      </c>
      <c r="F184" s="160">
        <v>2025000132</v>
      </c>
      <c r="G184" s="158" t="s">
        <v>2727</v>
      </c>
      <c r="H184" s="158">
        <v>901904903</v>
      </c>
      <c r="I184" s="158" t="s">
        <v>3019</v>
      </c>
      <c r="J184" s="158" t="s">
        <v>771</v>
      </c>
      <c r="K184" s="161">
        <v>2025001973</v>
      </c>
      <c r="L184" s="162">
        <v>105210</v>
      </c>
      <c r="M184" s="29">
        <v>0</v>
      </c>
    </row>
    <row r="185" spans="2:15" x14ac:dyDescent="0.25">
      <c r="B185" s="163" t="s">
        <v>653</v>
      </c>
      <c r="C185" s="163"/>
      <c r="D185" s="164">
        <v>45875</v>
      </c>
      <c r="E185" s="163" t="s">
        <v>1206</v>
      </c>
      <c r="F185" s="165">
        <v>2025000133</v>
      </c>
      <c r="G185" s="163" t="s">
        <v>2727</v>
      </c>
      <c r="H185" s="163">
        <v>901904903</v>
      </c>
      <c r="I185" s="163" t="s">
        <v>3020</v>
      </c>
      <c r="J185" s="163" t="s">
        <v>771</v>
      </c>
      <c r="K185" s="166">
        <v>2025001976</v>
      </c>
      <c r="L185" s="167">
        <v>23105</v>
      </c>
      <c r="M185" s="24">
        <v>0</v>
      </c>
    </row>
    <row r="186" spans="2:15" x14ac:dyDescent="0.25">
      <c r="B186" s="158" t="s">
        <v>653</v>
      </c>
      <c r="C186" s="158"/>
      <c r="D186" s="159">
        <v>45908</v>
      </c>
      <c r="E186" s="158" t="s">
        <v>1206</v>
      </c>
      <c r="F186" s="160">
        <v>2025000154</v>
      </c>
      <c r="G186" s="158" t="s">
        <v>2727</v>
      </c>
      <c r="H186" s="158">
        <v>901904903</v>
      </c>
      <c r="I186" s="158" t="s">
        <v>3021</v>
      </c>
      <c r="J186" s="158" t="s">
        <v>771</v>
      </c>
      <c r="K186" s="161">
        <v>2025002205</v>
      </c>
      <c r="L186" s="162">
        <v>112605</v>
      </c>
      <c r="M186" s="29">
        <v>0</v>
      </c>
    </row>
    <row r="187" spans="2:15" x14ac:dyDescent="0.25">
      <c r="B187" s="163" t="s">
        <v>653</v>
      </c>
      <c r="C187" s="163"/>
      <c r="D187" s="164">
        <v>45922</v>
      </c>
      <c r="E187" s="163" t="s">
        <v>1206</v>
      </c>
      <c r="F187" s="165">
        <v>2025000164</v>
      </c>
      <c r="G187" s="163" t="s">
        <v>2727</v>
      </c>
      <c r="H187" s="163">
        <v>901904903</v>
      </c>
      <c r="I187" s="163" t="s">
        <v>3022</v>
      </c>
      <c r="J187" s="163" t="s">
        <v>771</v>
      </c>
      <c r="K187" s="166">
        <v>2025002211</v>
      </c>
      <c r="L187" s="167">
        <v>155966</v>
      </c>
      <c r="M187" s="24">
        <v>0</v>
      </c>
    </row>
    <row r="188" spans="2:15" x14ac:dyDescent="0.25">
      <c r="B188" s="158" t="s">
        <v>653</v>
      </c>
      <c r="C188" s="158"/>
      <c r="D188" s="159">
        <v>45954</v>
      </c>
      <c r="E188" s="158" t="s">
        <v>1206</v>
      </c>
      <c r="F188" s="160">
        <v>2025000189</v>
      </c>
      <c r="G188" s="158" t="s">
        <v>2499</v>
      </c>
      <c r="H188" s="158">
        <v>1085345713</v>
      </c>
      <c r="I188" s="158" t="s">
        <v>3023</v>
      </c>
      <c r="J188" s="158" t="s">
        <v>771</v>
      </c>
      <c r="K188" s="161">
        <v>2025002700</v>
      </c>
      <c r="L188" s="162">
        <v>13000</v>
      </c>
      <c r="M188" s="29">
        <v>0</v>
      </c>
    </row>
    <row r="189" spans="2:15" x14ac:dyDescent="0.25">
      <c r="B189" s="512"/>
      <c r="C189" s="512"/>
      <c r="D189" s="512"/>
      <c r="E189" s="512"/>
      <c r="F189" s="512"/>
      <c r="G189" s="512"/>
      <c r="H189" s="512"/>
      <c r="I189" s="512"/>
      <c r="J189" s="512"/>
      <c r="K189" s="512"/>
      <c r="L189" s="704">
        <f>SUM(L178:L188)</f>
        <v>1272882</v>
      </c>
      <c r="M189" s="705"/>
    </row>
    <row r="190" spans="2:15" x14ac:dyDescent="0.25">
      <c r="B190" s="512"/>
      <c r="C190" s="512"/>
      <c r="D190" s="512"/>
      <c r="E190" s="512"/>
      <c r="F190" s="512"/>
      <c r="G190" s="512"/>
      <c r="H190" s="512"/>
      <c r="I190" s="512"/>
      <c r="J190" s="512"/>
      <c r="K190" s="512"/>
      <c r="L190" s="706"/>
      <c r="M190" s="706"/>
      <c r="N190" s="470">
        <f>+L178+L179+L180</f>
        <v>103500</v>
      </c>
      <c r="O190" s="458">
        <f>+L189-N190</f>
        <v>1169382</v>
      </c>
    </row>
    <row r="191" spans="2:15" ht="40.5" x14ac:dyDescent="0.25">
      <c r="B191" s="433" t="s">
        <v>3035</v>
      </c>
      <c r="C191" s="33"/>
      <c r="D191" s="33"/>
      <c r="E191" s="33"/>
      <c r="F191" s="33"/>
      <c r="G191" s="33"/>
      <c r="H191" s="33"/>
      <c r="I191" s="33"/>
      <c r="J191" s="33"/>
      <c r="K191" s="313"/>
    </row>
    <row r="192" spans="2:15" x14ac:dyDescent="0.25">
      <c r="E192" s="181"/>
      <c r="F192" s="181"/>
      <c r="J192" s="231"/>
    </row>
    <row r="193" spans="2:13" x14ac:dyDescent="0.25">
      <c r="B193" s="174" t="s">
        <v>758</v>
      </c>
      <c r="C193" s="174" t="s">
        <v>759</v>
      </c>
      <c r="D193" s="174" t="s">
        <v>760</v>
      </c>
      <c r="E193" s="174" t="s">
        <v>761</v>
      </c>
      <c r="F193" s="174" t="s">
        <v>762</v>
      </c>
      <c r="G193" s="174" t="s">
        <v>763</v>
      </c>
      <c r="H193" s="174" t="s">
        <v>764</v>
      </c>
      <c r="I193" s="174" t="s">
        <v>46</v>
      </c>
      <c r="J193" s="174" t="s">
        <v>765</v>
      </c>
      <c r="K193" s="174" t="s">
        <v>762</v>
      </c>
      <c r="L193" s="174" t="s">
        <v>766</v>
      </c>
      <c r="M193" s="174" t="s">
        <v>767</v>
      </c>
    </row>
    <row r="194" spans="2:13" x14ac:dyDescent="0.25">
      <c r="B194" s="158" t="s">
        <v>79</v>
      </c>
      <c r="C194" s="158"/>
      <c r="D194" s="159">
        <v>45873</v>
      </c>
      <c r="E194" s="158" t="s">
        <v>768</v>
      </c>
      <c r="F194" s="160">
        <v>2025700053</v>
      </c>
      <c r="G194" s="158" t="s">
        <v>3025</v>
      </c>
      <c r="H194" s="158">
        <v>1085278681</v>
      </c>
      <c r="I194" s="158" t="s">
        <v>3026</v>
      </c>
      <c r="J194" s="158" t="s">
        <v>771</v>
      </c>
      <c r="K194" s="161">
        <v>2025001919</v>
      </c>
      <c r="L194" s="162">
        <v>484898</v>
      </c>
      <c r="M194" s="325">
        <v>0</v>
      </c>
    </row>
    <row r="195" spans="2:13" x14ac:dyDescent="0.25">
      <c r="B195" s="163" t="s">
        <v>79</v>
      </c>
      <c r="C195" s="163"/>
      <c r="D195" s="164">
        <v>45873</v>
      </c>
      <c r="E195" s="163" t="s">
        <v>768</v>
      </c>
      <c r="F195" s="165">
        <v>2025700055</v>
      </c>
      <c r="G195" s="163" t="s">
        <v>2293</v>
      </c>
      <c r="H195" s="163">
        <v>36751710</v>
      </c>
      <c r="I195" s="163" t="s">
        <v>3027</v>
      </c>
      <c r="J195" s="163" t="s">
        <v>771</v>
      </c>
      <c r="K195" s="166">
        <v>2025001921</v>
      </c>
      <c r="L195" s="167">
        <v>733090</v>
      </c>
      <c r="M195" s="326">
        <v>0</v>
      </c>
    </row>
    <row r="196" spans="2:13" x14ac:dyDescent="0.25">
      <c r="B196" s="158" t="s">
        <v>79</v>
      </c>
      <c r="C196" s="158"/>
      <c r="D196" s="159">
        <v>45873</v>
      </c>
      <c r="E196" s="158" t="s">
        <v>768</v>
      </c>
      <c r="F196" s="160">
        <v>2025700056</v>
      </c>
      <c r="G196" s="158" t="s">
        <v>3028</v>
      </c>
      <c r="H196" s="158">
        <v>52960943</v>
      </c>
      <c r="I196" s="158" t="s">
        <v>3029</v>
      </c>
      <c r="J196" s="158" t="s">
        <v>771</v>
      </c>
      <c r="K196" s="161">
        <v>2025001932</v>
      </c>
      <c r="L196" s="162">
        <v>539256</v>
      </c>
      <c r="M196" s="325">
        <v>0</v>
      </c>
    </row>
    <row r="197" spans="2:13" x14ac:dyDescent="0.25">
      <c r="B197" s="163" t="s">
        <v>79</v>
      </c>
      <c r="C197" s="163"/>
      <c r="D197" s="164">
        <v>45930</v>
      </c>
      <c r="E197" s="163" t="s">
        <v>768</v>
      </c>
      <c r="F197" s="165">
        <v>2025700059</v>
      </c>
      <c r="G197" s="163" t="s">
        <v>3030</v>
      </c>
      <c r="H197" s="163">
        <v>1087109236</v>
      </c>
      <c r="I197" s="163" t="s">
        <v>3031</v>
      </c>
      <c r="J197" s="163" t="s">
        <v>771</v>
      </c>
      <c r="K197" s="166">
        <v>2025002509</v>
      </c>
      <c r="L197" s="167">
        <v>1966324</v>
      </c>
      <c r="M197" s="326">
        <v>0</v>
      </c>
    </row>
    <row r="198" spans="2:13" x14ac:dyDescent="0.25">
      <c r="B198" s="158" t="s">
        <v>79</v>
      </c>
      <c r="C198" s="158"/>
      <c r="D198" s="159">
        <v>45930</v>
      </c>
      <c r="E198" s="158" t="s">
        <v>768</v>
      </c>
      <c r="F198" s="160">
        <v>2025700060</v>
      </c>
      <c r="G198" s="158" t="s">
        <v>3028</v>
      </c>
      <c r="H198" s="158">
        <v>52960943</v>
      </c>
      <c r="I198" s="158" t="s">
        <v>3032</v>
      </c>
      <c r="J198" s="158" t="s">
        <v>771</v>
      </c>
      <c r="K198" s="161">
        <v>2025002506</v>
      </c>
      <c r="L198" s="162">
        <v>286805</v>
      </c>
      <c r="M198" s="325">
        <v>0</v>
      </c>
    </row>
    <row r="199" spans="2:13" x14ac:dyDescent="0.25">
      <c r="B199" s="163" t="s">
        <v>79</v>
      </c>
      <c r="C199" s="163"/>
      <c r="D199" s="164">
        <v>45930</v>
      </c>
      <c r="E199" s="163" t="s">
        <v>768</v>
      </c>
      <c r="F199" s="165">
        <v>2025700062</v>
      </c>
      <c r="G199" s="163" t="s">
        <v>3033</v>
      </c>
      <c r="H199" s="163">
        <v>1085269076</v>
      </c>
      <c r="I199" s="163" t="s">
        <v>3034</v>
      </c>
      <c r="J199" s="163" t="s">
        <v>771</v>
      </c>
      <c r="K199" s="166">
        <v>2025002505</v>
      </c>
      <c r="L199" s="167">
        <v>428118</v>
      </c>
      <c r="M199" s="326">
        <v>0</v>
      </c>
    </row>
    <row r="200" spans="2:13" x14ac:dyDescent="0.25">
      <c r="B200" s="515"/>
      <c r="C200" s="515"/>
      <c r="D200" s="515"/>
      <c r="E200" s="515"/>
      <c r="F200" s="515"/>
      <c r="G200" s="515"/>
      <c r="H200" s="515"/>
      <c r="I200" s="515"/>
      <c r="J200" s="515"/>
      <c r="K200" s="168" t="s">
        <v>779</v>
      </c>
      <c r="L200" s="180">
        <v>4438491</v>
      </c>
      <c r="M200" s="168">
        <v>0</v>
      </c>
    </row>
    <row r="201" spans="2:13" x14ac:dyDescent="0.25">
      <c r="E201" s="181"/>
      <c r="F201" s="181"/>
      <c r="J201" s="416"/>
      <c r="M201" s="470"/>
    </row>
    <row r="202" spans="2:13" ht="23.25" x14ac:dyDescent="0.35">
      <c r="B202" s="469" t="s">
        <v>3036</v>
      </c>
      <c r="E202" s="181"/>
      <c r="F202" s="181"/>
      <c r="J202" s="416"/>
    </row>
    <row r="203" spans="2:13" x14ac:dyDescent="0.25">
      <c r="B203" s="36" t="s">
        <v>758</v>
      </c>
      <c r="C203" s="36" t="s">
        <v>759</v>
      </c>
      <c r="D203" s="36" t="s">
        <v>760</v>
      </c>
      <c r="E203" s="36" t="s">
        <v>761</v>
      </c>
      <c r="F203" s="36" t="s">
        <v>762</v>
      </c>
      <c r="G203" s="36" t="s">
        <v>763</v>
      </c>
      <c r="H203" s="36" t="s">
        <v>764</v>
      </c>
      <c r="I203" s="36" t="s">
        <v>46</v>
      </c>
      <c r="J203" s="36" t="s">
        <v>765</v>
      </c>
      <c r="K203" s="36" t="s">
        <v>762</v>
      </c>
      <c r="L203" s="36" t="s">
        <v>766</v>
      </c>
      <c r="M203" s="36" t="s">
        <v>767</v>
      </c>
    </row>
    <row r="204" spans="2:13" x14ac:dyDescent="0.25">
      <c r="B204" s="158" t="s">
        <v>118</v>
      </c>
      <c r="C204" s="158"/>
      <c r="D204" s="159">
        <v>45873</v>
      </c>
      <c r="E204" s="158" t="s">
        <v>768</v>
      </c>
      <c r="F204" s="160">
        <v>2025700053</v>
      </c>
      <c r="G204" s="158" t="s">
        <v>3025</v>
      </c>
      <c r="H204" s="158">
        <v>1085278681</v>
      </c>
      <c r="I204" s="158" t="s">
        <v>3026</v>
      </c>
      <c r="J204" s="158" t="s">
        <v>771</v>
      </c>
      <c r="K204" s="161">
        <v>2025001919</v>
      </c>
      <c r="L204" s="162">
        <v>484898</v>
      </c>
      <c r="M204" s="325">
        <v>0</v>
      </c>
    </row>
    <row r="205" spans="2:13" x14ac:dyDescent="0.25">
      <c r="B205" s="163" t="s">
        <v>118</v>
      </c>
      <c r="C205" s="163"/>
      <c r="D205" s="164">
        <v>45873</v>
      </c>
      <c r="E205" s="163" t="s">
        <v>768</v>
      </c>
      <c r="F205" s="165">
        <v>2025700055</v>
      </c>
      <c r="G205" s="163" t="s">
        <v>2293</v>
      </c>
      <c r="H205" s="163">
        <v>36751710</v>
      </c>
      <c r="I205" s="163" t="s">
        <v>3027</v>
      </c>
      <c r="J205" s="163" t="s">
        <v>771</v>
      </c>
      <c r="K205" s="166">
        <v>2025001921</v>
      </c>
      <c r="L205" s="167">
        <v>733090</v>
      </c>
      <c r="M205" s="326">
        <v>0</v>
      </c>
    </row>
    <row r="206" spans="2:13" x14ac:dyDescent="0.25">
      <c r="B206" s="158" t="s">
        <v>118</v>
      </c>
      <c r="C206" s="158"/>
      <c r="D206" s="159">
        <v>45873</v>
      </c>
      <c r="E206" s="158" t="s">
        <v>768</v>
      </c>
      <c r="F206" s="160">
        <v>2025700056</v>
      </c>
      <c r="G206" s="158" t="s">
        <v>3028</v>
      </c>
      <c r="H206" s="158">
        <v>52960943</v>
      </c>
      <c r="I206" s="158" t="s">
        <v>3029</v>
      </c>
      <c r="J206" s="158" t="s">
        <v>771</v>
      </c>
      <c r="K206" s="161">
        <v>2025001932</v>
      </c>
      <c r="L206" s="162">
        <v>917876</v>
      </c>
      <c r="M206" s="325">
        <v>0</v>
      </c>
    </row>
    <row r="207" spans="2:13" x14ac:dyDescent="0.25">
      <c r="B207" s="163" t="s">
        <v>118</v>
      </c>
      <c r="C207" s="163"/>
      <c r="D207" s="164">
        <v>45930</v>
      </c>
      <c r="E207" s="163" t="s">
        <v>768</v>
      </c>
      <c r="F207" s="165">
        <v>2025700059</v>
      </c>
      <c r="G207" s="163" t="s">
        <v>3030</v>
      </c>
      <c r="H207" s="163">
        <v>1087109236</v>
      </c>
      <c r="I207" s="163" t="s">
        <v>3031</v>
      </c>
      <c r="J207" s="163" t="s">
        <v>771</v>
      </c>
      <c r="K207" s="166">
        <v>2025002509</v>
      </c>
      <c r="L207" s="167">
        <v>1966324</v>
      </c>
      <c r="M207" s="326">
        <v>0</v>
      </c>
    </row>
    <row r="208" spans="2:13" x14ac:dyDescent="0.25">
      <c r="B208" s="158" t="s">
        <v>118</v>
      </c>
      <c r="C208" s="158"/>
      <c r="D208" s="159">
        <v>45930</v>
      </c>
      <c r="E208" s="158" t="s">
        <v>768</v>
      </c>
      <c r="F208" s="160">
        <v>2025700060</v>
      </c>
      <c r="G208" s="158" t="s">
        <v>3028</v>
      </c>
      <c r="H208" s="158">
        <v>52960943</v>
      </c>
      <c r="I208" s="158" t="s">
        <v>3032</v>
      </c>
      <c r="J208" s="158" t="s">
        <v>771</v>
      </c>
      <c r="K208" s="161">
        <v>2025002506</v>
      </c>
      <c r="L208" s="162">
        <v>286805</v>
      </c>
      <c r="M208" s="325">
        <v>0</v>
      </c>
    </row>
    <row r="209" spans="2:14" x14ac:dyDescent="0.25">
      <c r="B209" s="163" t="s">
        <v>118</v>
      </c>
      <c r="C209" s="163"/>
      <c r="D209" s="164">
        <v>45930</v>
      </c>
      <c r="E209" s="163" t="s">
        <v>768</v>
      </c>
      <c r="F209" s="165">
        <v>2025700062</v>
      </c>
      <c r="G209" s="163" t="s">
        <v>3033</v>
      </c>
      <c r="H209" s="163">
        <v>1085269076</v>
      </c>
      <c r="I209" s="163" t="s">
        <v>3034</v>
      </c>
      <c r="J209" s="163" t="s">
        <v>771</v>
      </c>
      <c r="K209" s="166">
        <v>2025002505</v>
      </c>
      <c r="L209" s="167">
        <v>428118</v>
      </c>
      <c r="M209" s="326">
        <v>0</v>
      </c>
    </row>
    <row r="210" spans="2:14" x14ac:dyDescent="0.25">
      <c r="B210" s="516"/>
      <c r="C210" s="516"/>
      <c r="D210" s="516"/>
      <c r="E210" s="516"/>
      <c r="F210" s="516"/>
      <c r="G210" s="516"/>
      <c r="H210" s="516"/>
      <c r="I210" s="516"/>
      <c r="J210" s="516"/>
      <c r="K210" s="30" t="s">
        <v>779</v>
      </c>
      <c r="L210" s="205">
        <v>4817111</v>
      </c>
      <c r="M210" s="30">
        <v>0</v>
      </c>
    </row>
    <row r="211" spans="2:14" ht="46.5" x14ac:dyDescent="0.35">
      <c r="B211" s="469" t="s">
        <v>3043</v>
      </c>
    </row>
    <row r="212" spans="2:14" x14ac:dyDescent="0.25">
      <c r="B212" s="36" t="s">
        <v>758</v>
      </c>
      <c r="C212" s="36" t="s">
        <v>759</v>
      </c>
      <c r="D212" s="36" t="s">
        <v>760</v>
      </c>
      <c r="E212" s="36" t="s">
        <v>761</v>
      </c>
      <c r="F212" s="36" t="s">
        <v>762</v>
      </c>
      <c r="G212" s="36" t="s">
        <v>763</v>
      </c>
      <c r="H212" s="36" t="s">
        <v>764</v>
      </c>
      <c r="I212" s="36" t="s">
        <v>46</v>
      </c>
      <c r="J212" s="36" t="s">
        <v>765</v>
      </c>
      <c r="K212" s="36" t="s">
        <v>762</v>
      </c>
      <c r="L212" s="36" t="s">
        <v>766</v>
      </c>
      <c r="M212" s="36" t="s">
        <v>767</v>
      </c>
    </row>
    <row r="213" spans="2:14" x14ac:dyDescent="0.25">
      <c r="B213" s="158" t="s">
        <v>2326</v>
      </c>
      <c r="C213" s="158"/>
      <c r="D213" s="475">
        <v>45756</v>
      </c>
      <c r="E213" s="476" t="s">
        <v>768</v>
      </c>
      <c r="F213" s="477">
        <v>2025700012</v>
      </c>
      <c r="G213" s="476" t="s">
        <v>1607</v>
      </c>
      <c r="H213" s="476">
        <v>1085302652</v>
      </c>
      <c r="I213" s="476" t="s">
        <v>2896</v>
      </c>
      <c r="J213" s="476" t="s">
        <v>771</v>
      </c>
      <c r="K213" s="478">
        <v>2025000680</v>
      </c>
      <c r="L213" s="479">
        <v>137500</v>
      </c>
      <c r="M213" s="325">
        <v>0</v>
      </c>
    </row>
    <row r="214" spans="2:14" x14ac:dyDescent="0.25">
      <c r="B214" s="163" t="s">
        <v>2326</v>
      </c>
      <c r="C214" s="163"/>
      <c r="D214" s="164">
        <v>45918</v>
      </c>
      <c r="E214" s="163" t="s">
        <v>768</v>
      </c>
      <c r="F214" s="165">
        <v>2025700058</v>
      </c>
      <c r="G214" s="163" t="s">
        <v>1061</v>
      </c>
      <c r="H214" s="163">
        <v>12974137</v>
      </c>
      <c r="I214" s="163" t="s">
        <v>3037</v>
      </c>
      <c r="J214" s="163" t="s">
        <v>771</v>
      </c>
      <c r="K214" s="166">
        <v>2025002246</v>
      </c>
      <c r="L214" s="167">
        <v>277498</v>
      </c>
      <c r="M214" s="326">
        <v>0</v>
      </c>
    </row>
    <row r="215" spans="2:14" x14ac:dyDescent="0.25">
      <c r="B215" s="158" t="s">
        <v>2326</v>
      </c>
      <c r="C215" s="158"/>
      <c r="D215" s="159">
        <v>45930</v>
      </c>
      <c r="E215" s="158" t="s">
        <v>768</v>
      </c>
      <c r="F215" s="160">
        <v>2025700061</v>
      </c>
      <c r="G215" s="158" t="s">
        <v>3038</v>
      </c>
      <c r="H215" s="158">
        <v>1085317360</v>
      </c>
      <c r="I215" s="158" t="s">
        <v>3039</v>
      </c>
      <c r="J215" s="158" t="s">
        <v>771</v>
      </c>
      <c r="K215" s="161">
        <v>2025002507</v>
      </c>
      <c r="L215" s="162">
        <v>622420</v>
      </c>
      <c r="M215" s="325">
        <v>0</v>
      </c>
      <c r="N215" s="470">
        <f>L213</f>
        <v>137500</v>
      </c>
    </row>
    <row r="216" spans="2:14" x14ac:dyDescent="0.25">
      <c r="B216" s="516"/>
      <c r="C216" s="516"/>
      <c r="D216" s="516"/>
      <c r="E216" s="516"/>
      <c r="F216" s="516"/>
      <c r="G216" s="516"/>
      <c r="H216" s="516"/>
      <c r="I216" s="516"/>
      <c r="J216" s="516"/>
      <c r="K216" s="30" t="s">
        <v>779</v>
      </c>
      <c r="L216" s="205">
        <v>1037418</v>
      </c>
      <c r="M216" s="30">
        <v>0</v>
      </c>
    </row>
    <row r="217" spans="2:14" x14ac:dyDescent="0.25">
      <c r="B217" s="30"/>
      <c r="C217" s="30"/>
      <c r="D217" s="30"/>
      <c r="E217" s="30"/>
      <c r="F217" s="30"/>
      <c r="G217" s="30"/>
      <c r="H217" s="30"/>
      <c r="I217" s="30"/>
      <c r="J217" s="30"/>
      <c r="K217" s="30"/>
      <c r="L217" s="205"/>
      <c r="M217" s="30"/>
    </row>
    <row r="218" spans="2:14" ht="23.25" x14ac:dyDescent="0.25">
      <c r="B218" s="431" t="s">
        <v>3044</v>
      </c>
      <c r="C218" s="30"/>
      <c r="D218" s="30"/>
      <c r="E218" s="30"/>
      <c r="F218" s="30"/>
      <c r="G218" s="30"/>
      <c r="H218" s="30"/>
      <c r="I218" s="30"/>
      <c r="J218" s="30"/>
      <c r="K218" s="30"/>
      <c r="L218" s="205"/>
      <c r="M218" s="30"/>
    </row>
    <row r="219" spans="2:14" x14ac:dyDescent="0.25">
      <c r="B219" s="36" t="s">
        <v>758</v>
      </c>
      <c r="C219" s="36" t="s">
        <v>759</v>
      </c>
      <c r="D219" s="36" t="s">
        <v>760</v>
      </c>
      <c r="E219" s="36" t="s">
        <v>761</v>
      </c>
      <c r="F219" s="36" t="s">
        <v>762</v>
      </c>
      <c r="G219" s="36" t="s">
        <v>763</v>
      </c>
      <c r="H219" s="36" t="s">
        <v>764</v>
      </c>
      <c r="I219" s="36" t="s">
        <v>46</v>
      </c>
      <c r="J219" s="36" t="s">
        <v>765</v>
      </c>
      <c r="K219" s="36" t="s">
        <v>762</v>
      </c>
      <c r="L219" s="36" t="s">
        <v>766</v>
      </c>
      <c r="M219" s="36" t="s">
        <v>767</v>
      </c>
    </row>
    <row r="220" spans="2:14" x14ac:dyDescent="0.25">
      <c r="B220" s="158" t="s">
        <v>2184</v>
      </c>
      <c r="C220" s="158"/>
      <c r="D220" s="159">
        <v>45918</v>
      </c>
      <c r="E220" s="158" t="s">
        <v>768</v>
      </c>
      <c r="F220" s="160">
        <v>2025700058</v>
      </c>
      <c r="G220" s="158" t="s">
        <v>1061</v>
      </c>
      <c r="H220" s="158">
        <v>12974137</v>
      </c>
      <c r="I220" s="158" t="s">
        <v>3037</v>
      </c>
      <c r="J220" s="158" t="s">
        <v>771</v>
      </c>
      <c r="K220" s="161">
        <v>2025002246</v>
      </c>
      <c r="L220" s="162">
        <v>398571</v>
      </c>
      <c r="M220" s="325">
        <v>0</v>
      </c>
    </row>
    <row r="221" spans="2:14" x14ac:dyDescent="0.25">
      <c r="B221" s="163" t="s">
        <v>2184</v>
      </c>
      <c r="C221" s="163"/>
      <c r="D221" s="164">
        <v>45930</v>
      </c>
      <c r="E221" s="163" t="s">
        <v>768</v>
      </c>
      <c r="F221" s="165">
        <v>2025700061</v>
      </c>
      <c r="G221" s="163" t="s">
        <v>3038</v>
      </c>
      <c r="H221" s="163">
        <v>1085317360</v>
      </c>
      <c r="I221" s="163" t="s">
        <v>3039</v>
      </c>
      <c r="J221" s="163" t="s">
        <v>771</v>
      </c>
      <c r="K221" s="166">
        <v>2025002507</v>
      </c>
      <c r="L221" s="167">
        <v>622420</v>
      </c>
      <c r="M221" s="326">
        <v>0</v>
      </c>
    </row>
    <row r="222" spans="2:14" x14ac:dyDescent="0.25">
      <c r="B222" s="512"/>
      <c r="C222" s="512"/>
      <c r="D222" s="512"/>
      <c r="E222" s="512"/>
      <c r="F222" s="512"/>
      <c r="G222" s="512"/>
      <c r="H222" s="512"/>
      <c r="I222" s="512"/>
      <c r="J222" s="512"/>
      <c r="K222" s="512"/>
      <c r="L222" s="699">
        <f>SUM(L220:L221)</f>
        <v>1020991</v>
      </c>
      <c r="M222" s="700"/>
    </row>
    <row r="223" spans="2:14" x14ac:dyDescent="0.25">
      <c r="B223" s="512"/>
      <c r="C223" s="512"/>
      <c r="D223" s="512"/>
      <c r="E223" s="512"/>
      <c r="F223" s="512"/>
      <c r="G223" s="512"/>
      <c r="H223" s="512"/>
      <c r="I223" s="512"/>
      <c r="J223" s="512"/>
      <c r="K223" s="512"/>
      <c r="L223" s="698"/>
      <c r="M223" s="698"/>
    </row>
    <row r="224" spans="2:14" ht="23.25" x14ac:dyDescent="0.25">
      <c r="B224" s="736" t="s">
        <v>3041</v>
      </c>
      <c r="C224" s="736"/>
      <c r="D224" s="736"/>
      <c r="E224" s="736"/>
      <c r="F224" s="736"/>
      <c r="G224" s="736"/>
      <c r="H224" s="736"/>
      <c r="I224" s="736"/>
      <c r="J224" s="736"/>
      <c r="K224" s="30"/>
      <c r="L224" s="104"/>
      <c r="M224" s="30">
        <v>0</v>
      </c>
    </row>
    <row r="225" spans="2:16" x14ac:dyDescent="0.25">
      <c r="B225" s="36" t="s">
        <v>758</v>
      </c>
      <c r="C225" s="36" t="s">
        <v>759</v>
      </c>
      <c r="D225" s="36" t="s">
        <v>760</v>
      </c>
      <c r="E225" s="36" t="s">
        <v>761</v>
      </c>
      <c r="F225" s="36" t="s">
        <v>762</v>
      </c>
      <c r="G225" s="36" t="s">
        <v>763</v>
      </c>
      <c r="H225" s="36" t="s">
        <v>764</v>
      </c>
      <c r="I225" s="36" t="s">
        <v>46</v>
      </c>
      <c r="J225" s="36" t="s">
        <v>765</v>
      </c>
      <c r="K225" s="36" t="s">
        <v>762</v>
      </c>
      <c r="L225" s="36" t="s">
        <v>766</v>
      </c>
      <c r="M225" s="36" t="s">
        <v>767</v>
      </c>
    </row>
    <row r="226" spans="2:16" x14ac:dyDescent="0.25">
      <c r="B226" s="158" t="s">
        <v>2731</v>
      </c>
      <c r="C226" s="158"/>
      <c r="D226" s="475">
        <v>45666</v>
      </c>
      <c r="E226" s="476" t="s">
        <v>768</v>
      </c>
      <c r="F226" s="477">
        <v>2025700003</v>
      </c>
      <c r="G226" s="476" t="s">
        <v>1121</v>
      </c>
      <c r="H226" s="476">
        <v>30741765</v>
      </c>
      <c r="I226" s="476" t="s">
        <v>2732</v>
      </c>
      <c r="J226" s="476" t="s">
        <v>771</v>
      </c>
      <c r="K226" s="478">
        <v>2025000053</v>
      </c>
      <c r="L226" s="479">
        <v>427280</v>
      </c>
      <c r="M226" s="325">
        <v>0</v>
      </c>
    </row>
    <row r="227" spans="2:16" x14ac:dyDescent="0.25">
      <c r="B227" s="163" t="s">
        <v>2731</v>
      </c>
      <c r="C227" s="163"/>
      <c r="D227" s="475">
        <v>45747</v>
      </c>
      <c r="E227" s="476" t="s">
        <v>768</v>
      </c>
      <c r="F227" s="477">
        <v>2025700010</v>
      </c>
      <c r="G227" s="476" t="s">
        <v>2311</v>
      </c>
      <c r="H227" s="476">
        <v>1085282185</v>
      </c>
      <c r="I227" s="476" t="s">
        <v>2730</v>
      </c>
      <c r="J227" s="476" t="s">
        <v>771</v>
      </c>
      <c r="K227" s="478">
        <v>2025000596</v>
      </c>
      <c r="L227" s="479">
        <v>182960</v>
      </c>
      <c r="M227" s="326">
        <v>0</v>
      </c>
      <c r="N227" s="470">
        <f>+L227+L226</f>
        <v>610240</v>
      </c>
      <c r="P227" s="470">
        <f>+N215+N227</f>
        <v>747740</v>
      </c>
    </row>
    <row r="228" spans="2:16" x14ac:dyDescent="0.25">
      <c r="B228" s="158" t="s">
        <v>2731</v>
      </c>
      <c r="C228" s="158"/>
      <c r="D228" s="159">
        <v>45873</v>
      </c>
      <c r="E228" s="158" t="s">
        <v>768</v>
      </c>
      <c r="F228" s="160">
        <v>2025700054</v>
      </c>
      <c r="G228" s="158" t="s">
        <v>1882</v>
      </c>
      <c r="H228" s="158">
        <v>27282101</v>
      </c>
      <c r="I228" s="158" t="s">
        <v>3040</v>
      </c>
      <c r="J228" s="158" t="s">
        <v>771</v>
      </c>
      <c r="K228" s="161">
        <v>2025001920</v>
      </c>
      <c r="L228" s="162">
        <v>667036</v>
      </c>
      <c r="M228" s="325">
        <v>0</v>
      </c>
    </row>
    <row r="229" spans="2:16" x14ac:dyDescent="0.25">
      <c r="B229" s="516"/>
      <c r="C229" s="516"/>
      <c r="D229" s="516"/>
      <c r="E229" s="516"/>
      <c r="F229" s="516"/>
      <c r="G229" s="516"/>
      <c r="H229" s="516"/>
      <c r="I229" s="516"/>
      <c r="J229" s="516"/>
      <c r="K229" s="30" t="s">
        <v>779</v>
      </c>
      <c r="L229" s="205">
        <v>1277276</v>
      </c>
      <c r="M229" s="30">
        <v>0</v>
      </c>
    </row>
    <row r="230" spans="2:16" ht="23.25" x14ac:dyDescent="0.35">
      <c r="B230" s="469" t="s">
        <v>3045</v>
      </c>
      <c r="E230" s="181"/>
      <c r="F230" s="181"/>
    </row>
    <row r="231" spans="2:16" x14ac:dyDescent="0.25">
      <c r="B231" s="415" t="s">
        <v>758</v>
      </c>
      <c r="C231" s="415" t="s">
        <v>11</v>
      </c>
      <c r="D231" s="415" t="s">
        <v>760</v>
      </c>
      <c r="E231" s="415" t="s">
        <v>761</v>
      </c>
      <c r="F231" s="415" t="s">
        <v>762</v>
      </c>
      <c r="G231" s="415" t="s">
        <v>46</v>
      </c>
      <c r="H231" s="415" t="s">
        <v>763</v>
      </c>
      <c r="I231" s="415" t="s">
        <v>764</v>
      </c>
      <c r="J231" s="415" t="s">
        <v>765</v>
      </c>
      <c r="K231" s="415" t="s">
        <v>762</v>
      </c>
      <c r="L231" s="415" t="s">
        <v>766</v>
      </c>
      <c r="M231" s="415" t="s">
        <v>767</v>
      </c>
    </row>
    <row r="232" spans="2:16" x14ac:dyDescent="0.25">
      <c r="B232" s="158" t="s">
        <v>2733</v>
      </c>
      <c r="C232" s="158" t="s">
        <v>3042</v>
      </c>
      <c r="D232" s="159">
        <v>45873</v>
      </c>
      <c r="E232" s="158" t="s">
        <v>768</v>
      </c>
      <c r="F232" s="161">
        <v>2025700054</v>
      </c>
      <c r="G232" s="158" t="s">
        <v>3040</v>
      </c>
      <c r="H232" s="158" t="s">
        <v>1882</v>
      </c>
      <c r="I232" s="158">
        <v>27282101</v>
      </c>
      <c r="J232" s="158" t="s">
        <v>771</v>
      </c>
      <c r="K232" s="161">
        <v>2025001920</v>
      </c>
      <c r="L232" s="162">
        <v>667036</v>
      </c>
      <c r="M232" s="325">
        <v>0</v>
      </c>
    </row>
    <row r="233" spans="2:16" x14ac:dyDescent="0.25">
      <c r="B233" s="515"/>
      <c r="C233" s="515"/>
      <c r="D233" s="515"/>
      <c r="E233" s="515"/>
      <c r="F233" s="515"/>
      <c r="G233" s="515"/>
      <c r="H233" s="515"/>
      <c r="I233" s="515"/>
      <c r="J233" s="515"/>
      <c r="K233" s="168" t="s">
        <v>779</v>
      </c>
      <c r="L233" s="179">
        <v>667036</v>
      </c>
      <c r="M233" s="168">
        <v>0</v>
      </c>
    </row>
    <row r="234" spans="2:16" x14ac:dyDescent="0.25">
      <c r="B234" s="730"/>
      <c r="C234" s="731"/>
      <c r="D234" s="731"/>
      <c r="E234" s="731"/>
      <c r="F234" s="731"/>
      <c r="G234" s="731"/>
      <c r="H234" s="731"/>
      <c r="I234" s="732"/>
      <c r="J234" s="733"/>
      <c r="K234" s="734"/>
      <c r="L234" s="734"/>
      <c r="M234" s="735"/>
    </row>
    <row r="235" spans="2:16" x14ac:dyDescent="0.25">
      <c r="C235" s="712" t="s">
        <v>2189</v>
      </c>
      <c r="D235" s="712"/>
      <c r="E235" s="712"/>
      <c r="F235" s="712"/>
      <c r="G235" s="712"/>
      <c r="H235" s="712"/>
      <c r="I235" s="712"/>
    </row>
    <row r="236" spans="2:16" ht="28.5" x14ac:dyDescent="0.25">
      <c r="C236" s="418"/>
      <c r="D236" s="316" t="s">
        <v>2741</v>
      </c>
      <c r="E236" s="316" t="s">
        <v>2736</v>
      </c>
      <c r="F236" s="316" t="s">
        <v>2899</v>
      </c>
      <c r="G236" s="316" t="s">
        <v>3046</v>
      </c>
      <c r="H236" s="316" t="s">
        <v>2740</v>
      </c>
      <c r="I236" s="316" t="s">
        <v>2195</v>
      </c>
      <c r="J236" s="419"/>
    </row>
    <row r="237" spans="2:16" x14ac:dyDescent="0.25">
      <c r="C237" s="172" t="s">
        <v>1769</v>
      </c>
      <c r="D237" s="317">
        <v>4377900</v>
      </c>
      <c r="E237" s="317">
        <v>722110</v>
      </c>
      <c r="F237" s="317">
        <v>921640</v>
      </c>
      <c r="G237" s="317">
        <f>+L21</f>
        <v>1466460</v>
      </c>
      <c r="H237" s="317">
        <f>G237-F237</f>
        <v>544820</v>
      </c>
      <c r="I237" s="423">
        <f>+(G237/F237)-1</f>
        <v>0.59114187752267688</v>
      </c>
      <c r="J237" s="422"/>
    </row>
    <row r="238" spans="2:16" x14ac:dyDescent="0.25">
      <c r="C238" s="172" t="s">
        <v>1155</v>
      </c>
      <c r="D238" s="317">
        <v>26861780</v>
      </c>
      <c r="E238" s="317">
        <v>26226070</v>
      </c>
      <c r="F238" s="317">
        <v>27323120</v>
      </c>
      <c r="G238" s="317">
        <f>+L7+L15</f>
        <v>28066840</v>
      </c>
      <c r="H238" s="317">
        <f t="shared" ref="H238:H247" si="0">G238-F238</f>
        <v>743720</v>
      </c>
      <c r="I238" s="423">
        <f t="shared" ref="I238:I246" si="1">+(G238/F238)-1</f>
        <v>2.7219439068451923E-2</v>
      </c>
      <c r="J238" s="422"/>
    </row>
    <row r="239" spans="2:16" x14ac:dyDescent="0.25">
      <c r="C239" s="172" t="s">
        <v>1481</v>
      </c>
      <c r="D239" s="317">
        <v>2594248.13</v>
      </c>
      <c r="E239" s="317">
        <v>2791022.2199999997</v>
      </c>
      <c r="F239" s="317">
        <v>6061075.6500000004</v>
      </c>
      <c r="G239" s="317">
        <f>+L36+L44</f>
        <v>530421.73</v>
      </c>
      <c r="H239" s="317">
        <f t="shared" si="0"/>
        <v>-5530653.9199999999</v>
      </c>
      <c r="I239" s="423">
        <f t="shared" si="1"/>
        <v>-0.91248719523901667</v>
      </c>
      <c r="J239" s="422"/>
    </row>
    <row r="240" spans="2:16" x14ac:dyDescent="0.25">
      <c r="C240" s="172" t="s">
        <v>2188</v>
      </c>
      <c r="D240" s="317">
        <v>1248363</v>
      </c>
      <c r="E240" s="317">
        <v>1266035</v>
      </c>
      <c r="F240" s="317">
        <v>1267576</v>
      </c>
      <c r="G240" s="317">
        <f>+L64</f>
        <v>1340580</v>
      </c>
      <c r="H240" s="317">
        <f t="shared" si="0"/>
        <v>73004</v>
      </c>
      <c r="I240" s="423">
        <f t="shared" si="1"/>
        <v>5.7593390849937309E-2</v>
      </c>
      <c r="J240" s="422"/>
    </row>
    <row r="241" spans="3:13" x14ac:dyDescent="0.25">
      <c r="C241" s="172" t="s">
        <v>1199</v>
      </c>
      <c r="D241" s="317">
        <v>29762646</v>
      </c>
      <c r="E241" s="317">
        <v>29707365.399999999</v>
      </c>
      <c r="F241" s="317">
        <v>25011970</v>
      </c>
      <c r="G241" s="317">
        <f>+L77+L85</f>
        <v>27691910</v>
      </c>
      <c r="H241" s="317">
        <f t="shared" si="0"/>
        <v>2679940</v>
      </c>
      <c r="I241" s="423">
        <f t="shared" si="1"/>
        <v>0.10714629835234879</v>
      </c>
      <c r="J241" s="422"/>
    </row>
    <row r="242" spans="3:13" x14ac:dyDescent="0.25">
      <c r="C242" s="172" t="s">
        <v>2073</v>
      </c>
      <c r="D242" s="317">
        <v>33939748</v>
      </c>
      <c r="E242" s="317">
        <v>98426955</v>
      </c>
      <c r="F242" s="317">
        <v>140916945</v>
      </c>
      <c r="G242" s="317">
        <f>+L132+L150+L162</f>
        <v>127048140</v>
      </c>
      <c r="H242" s="317">
        <f t="shared" si="0"/>
        <v>-13868805</v>
      </c>
      <c r="I242" s="423">
        <f t="shared" si="1"/>
        <v>-9.8418291710766215E-2</v>
      </c>
      <c r="J242" s="422"/>
    </row>
    <row r="243" spans="3:13" x14ac:dyDescent="0.25">
      <c r="C243" s="172" t="s">
        <v>2163</v>
      </c>
      <c r="D243" s="317">
        <v>0</v>
      </c>
      <c r="E243" s="317">
        <v>3106645</v>
      </c>
      <c r="F243" s="317">
        <v>0</v>
      </c>
      <c r="G243" s="317">
        <v>0</v>
      </c>
      <c r="H243" s="317">
        <f t="shared" si="0"/>
        <v>0</v>
      </c>
      <c r="I243" s="423">
        <v>0</v>
      </c>
      <c r="J243" s="422"/>
    </row>
    <row r="244" spans="3:13" x14ac:dyDescent="0.25">
      <c r="C244" s="466" t="s">
        <v>2074</v>
      </c>
      <c r="D244" s="465">
        <v>4906663.76</v>
      </c>
      <c r="E244" s="465">
        <v>7063774.3899999997</v>
      </c>
      <c r="F244" s="465">
        <v>3351965</v>
      </c>
      <c r="G244" s="465">
        <f>+L175+O190</f>
        <v>6426052</v>
      </c>
      <c r="H244" s="465">
        <f t="shared" si="0"/>
        <v>3074087</v>
      </c>
      <c r="I244" s="480">
        <f t="shared" si="1"/>
        <v>0.91709996971925434</v>
      </c>
      <c r="J244" s="481"/>
      <c r="K244" s="470"/>
      <c r="L244" s="470"/>
      <c r="M244" s="470"/>
    </row>
    <row r="245" spans="3:13" x14ac:dyDescent="0.25">
      <c r="C245" s="172" t="s">
        <v>2063</v>
      </c>
      <c r="D245" s="317">
        <v>88064</v>
      </c>
      <c r="E245" s="317">
        <v>192025</v>
      </c>
      <c r="F245" s="317">
        <v>124513</v>
      </c>
      <c r="G245" s="317">
        <f>+L93</f>
        <v>34026</v>
      </c>
      <c r="H245" s="317">
        <f t="shared" si="0"/>
        <v>-90487</v>
      </c>
      <c r="I245" s="423">
        <f t="shared" si="1"/>
        <v>-0.7267273296764194</v>
      </c>
      <c r="J245" s="422"/>
    </row>
    <row r="246" spans="3:13" x14ac:dyDescent="0.25">
      <c r="C246" s="172" t="s">
        <v>2327</v>
      </c>
      <c r="D246" s="317">
        <v>38591074</v>
      </c>
      <c r="E246" s="317">
        <v>1645162</v>
      </c>
      <c r="F246" s="317">
        <v>3237771</v>
      </c>
      <c r="G246" s="317">
        <f>+L210+L222+L233</f>
        <v>6505138</v>
      </c>
      <c r="H246" s="317">
        <f t="shared" si="0"/>
        <v>3267367</v>
      </c>
      <c r="I246" s="423">
        <f t="shared" si="1"/>
        <v>1.0091408564719369</v>
      </c>
      <c r="J246" s="422"/>
    </row>
    <row r="247" spans="3:13" x14ac:dyDescent="0.25">
      <c r="C247" s="466" t="s">
        <v>2579</v>
      </c>
      <c r="D247" s="465">
        <v>38540604</v>
      </c>
      <c r="E247" s="465">
        <v>1645162</v>
      </c>
      <c r="F247" s="465">
        <v>3237771</v>
      </c>
      <c r="G247" s="465">
        <f>+L200+L214+L215+L228</f>
        <v>6005445</v>
      </c>
      <c r="H247" s="465">
        <f t="shared" si="0"/>
        <v>2767674</v>
      </c>
      <c r="I247" s="480">
        <f>+(G247/F247)-1</f>
        <v>0.85480844692228075</v>
      </c>
      <c r="J247" s="422"/>
      <c r="K247" s="470"/>
      <c r="L247" s="470"/>
    </row>
    <row r="248" spans="3:13" x14ac:dyDescent="0.25">
      <c r="C248" s="316" t="s">
        <v>2193</v>
      </c>
      <c r="D248" s="262">
        <f>SUM(D237:D247)</f>
        <v>180911090.88999999</v>
      </c>
      <c r="E248" s="262">
        <v>172792326.00999999</v>
      </c>
      <c r="F248" s="262">
        <f>SUM(F237:F247)</f>
        <v>211454346.65000001</v>
      </c>
      <c r="G248" s="262">
        <f>SUM(G237:G247)</f>
        <v>205115012.73000002</v>
      </c>
      <c r="H248" s="262">
        <f>SUM(H237:H247)</f>
        <v>-6339333.9199999999</v>
      </c>
      <c r="I248" s="423">
        <f>+(G248/F248)-1</f>
        <v>-2.9979681290226101E-2</v>
      </c>
      <c r="J248" s="422"/>
    </row>
  </sheetData>
  <mergeCells count="40">
    <mergeCell ref="L189:M190"/>
    <mergeCell ref="L150:M151"/>
    <mergeCell ref="B150:K151"/>
    <mergeCell ref="B233:J233"/>
    <mergeCell ref="B234:I234"/>
    <mergeCell ref="J234:M234"/>
    <mergeCell ref="B229:J229"/>
    <mergeCell ref="B216:J216"/>
    <mergeCell ref="B222:K223"/>
    <mergeCell ref="L222:M223"/>
    <mergeCell ref="B224:J224"/>
    <mergeCell ref="B210:J210"/>
    <mergeCell ref="L91:M92"/>
    <mergeCell ref="B93:J93"/>
    <mergeCell ref="B132:K133"/>
    <mergeCell ref="L132:M133"/>
    <mergeCell ref="L64:M65"/>
    <mergeCell ref="B66:J66"/>
    <mergeCell ref="B75:K76"/>
    <mergeCell ref="L75:M76"/>
    <mergeCell ref="B85:K86"/>
    <mergeCell ref="L85:M86"/>
    <mergeCell ref="B95:I95"/>
    <mergeCell ref="L36:M37"/>
    <mergeCell ref="B38:J38"/>
    <mergeCell ref="B44:J44"/>
    <mergeCell ref="B21:J21"/>
    <mergeCell ref="B7:J7"/>
    <mergeCell ref="B13:K14"/>
    <mergeCell ref="L13:M14"/>
    <mergeCell ref="B15:J15"/>
    <mergeCell ref="C235:I235"/>
    <mergeCell ref="A2:A6"/>
    <mergeCell ref="B36:K37"/>
    <mergeCell ref="B64:K65"/>
    <mergeCell ref="B91:K92"/>
    <mergeCell ref="A46:A55"/>
    <mergeCell ref="B200:J200"/>
    <mergeCell ref="B175:J175"/>
    <mergeCell ref="B189:K190"/>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B3B7F-970C-4394-9776-952C44B00164}">
  <dimension ref="A1:P344"/>
  <sheetViews>
    <sheetView topLeftCell="A135" zoomScale="85" zoomScaleNormal="85" workbookViewId="0">
      <selection activeCell="B146" sqref="B146"/>
    </sheetView>
  </sheetViews>
  <sheetFormatPr baseColWidth="10" defaultRowHeight="15" x14ac:dyDescent="0.25"/>
  <cols>
    <col min="1" max="1" width="16" style="181" customWidth="1"/>
    <col min="2" max="2" width="46.5703125" style="181" customWidth="1"/>
    <col min="3" max="3" width="46.42578125" style="181" customWidth="1"/>
    <col min="4" max="4" width="21.42578125" style="181" customWidth="1"/>
    <col min="5" max="5" width="23.140625" style="461" customWidth="1"/>
    <col min="6" max="6" width="21.85546875" style="462" customWidth="1"/>
    <col min="7" max="7" width="24.28515625" style="181" customWidth="1"/>
    <col min="8" max="8" width="26.42578125" style="181" customWidth="1"/>
    <col min="9" max="9" width="24.85546875" style="181" customWidth="1"/>
    <col min="10" max="10" width="12.7109375" style="181" customWidth="1"/>
    <col min="11" max="11" width="26.5703125" style="181" customWidth="1"/>
    <col min="12" max="12" width="16.85546875" style="181" customWidth="1"/>
    <col min="13" max="13" width="11.7109375" style="181" bestFit="1" customWidth="1"/>
    <col min="14" max="14" width="11.42578125" style="181"/>
    <col min="15" max="16" width="11.7109375" style="181" bestFit="1" customWidth="1"/>
    <col min="17" max="16384" width="11.42578125" style="181"/>
  </cols>
  <sheetData>
    <row r="1" spans="1:13" ht="47.25" thickBot="1" x14ac:dyDescent="0.4">
      <c r="A1" s="434"/>
      <c r="B1" s="435" t="s">
        <v>1158</v>
      </c>
      <c r="C1" s="436"/>
      <c r="D1" s="436"/>
      <c r="E1" s="437"/>
      <c r="F1" s="438"/>
      <c r="G1" s="436"/>
      <c r="H1" s="436"/>
      <c r="I1" s="436"/>
      <c r="J1" s="436"/>
      <c r="K1" s="436"/>
    </row>
    <row r="2" spans="1:13" ht="48" customHeight="1" x14ac:dyDescent="0.35">
      <c r="A2" s="523" t="s">
        <v>1934</v>
      </c>
      <c r="B2" s="469" t="s">
        <v>3047</v>
      </c>
    </row>
    <row r="3" spans="1:13" ht="56.25" customHeight="1" x14ac:dyDescent="0.25">
      <c r="A3" s="524"/>
      <c r="B3" s="199" t="s">
        <v>758</v>
      </c>
      <c r="C3" s="199" t="s">
        <v>759</v>
      </c>
      <c r="D3" s="199" t="s">
        <v>760</v>
      </c>
      <c r="E3" s="199" t="s">
        <v>761</v>
      </c>
      <c r="F3" s="199" t="s">
        <v>762</v>
      </c>
      <c r="G3" s="199" t="s">
        <v>763</v>
      </c>
      <c r="H3" s="199" t="s">
        <v>764</v>
      </c>
      <c r="I3" s="199" t="s">
        <v>46</v>
      </c>
      <c r="J3" s="199" t="s">
        <v>765</v>
      </c>
      <c r="K3" s="199" t="s">
        <v>762</v>
      </c>
      <c r="L3" s="199" t="s">
        <v>766</v>
      </c>
      <c r="M3" s="199" t="s">
        <v>767</v>
      </c>
    </row>
    <row r="4" spans="1:13" ht="38.25" customHeight="1" x14ac:dyDescent="0.25">
      <c r="A4" s="524"/>
      <c r="B4" s="200" t="s">
        <v>672</v>
      </c>
      <c r="C4" s="200"/>
      <c r="D4" s="201">
        <v>45937</v>
      </c>
      <c r="E4" s="200" t="s">
        <v>768</v>
      </c>
      <c r="F4" s="202">
        <v>2025100750</v>
      </c>
      <c r="G4" s="200" t="s">
        <v>769</v>
      </c>
      <c r="H4" s="200">
        <v>891200200</v>
      </c>
      <c r="I4" s="200" t="s">
        <v>3048</v>
      </c>
      <c r="J4" s="200" t="s">
        <v>771</v>
      </c>
      <c r="K4" s="203">
        <v>2025000005</v>
      </c>
      <c r="L4" s="263">
        <v>6372420</v>
      </c>
      <c r="M4" s="333">
        <v>0</v>
      </c>
    </row>
    <row r="5" spans="1:13" ht="45" customHeight="1" x14ac:dyDescent="0.25">
      <c r="A5" s="524"/>
      <c r="B5" s="256" t="s">
        <v>672</v>
      </c>
      <c r="C5" s="256"/>
      <c r="D5" s="257">
        <v>45968</v>
      </c>
      <c r="E5" s="256" t="s">
        <v>768</v>
      </c>
      <c r="F5" s="258">
        <v>2025100824</v>
      </c>
      <c r="G5" s="256" t="s">
        <v>769</v>
      </c>
      <c r="H5" s="256">
        <v>891200200</v>
      </c>
      <c r="I5" s="256" t="s">
        <v>3049</v>
      </c>
      <c r="J5" s="256" t="s">
        <v>771</v>
      </c>
      <c r="K5" s="231">
        <v>2025000005</v>
      </c>
      <c r="L5" s="259">
        <v>6772360</v>
      </c>
      <c r="M5" s="467">
        <v>0</v>
      </c>
    </row>
    <row r="6" spans="1:13" ht="50.25" customHeight="1" x14ac:dyDescent="0.25">
      <c r="A6" s="445"/>
      <c r="B6" s="200" t="s">
        <v>672</v>
      </c>
      <c r="C6" s="200"/>
      <c r="D6" s="201">
        <v>45996</v>
      </c>
      <c r="E6" s="200" t="s">
        <v>768</v>
      </c>
      <c r="F6" s="202">
        <v>2025100926</v>
      </c>
      <c r="G6" s="200" t="s">
        <v>769</v>
      </c>
      <c r="H6" s="200">
        <v>891200200</v>
      </c>
      <c r="I6" s="200" t="s">
        <v>3050</v>
      </c>
      <c r="J6" s="200" t="s">
        <v>771</v>
      </c>
      <c r="K6" s="203">
        <v>2025000005</v>
      </c>
      <c r="L6" s="263">
        <v>2069519</v>
      </c>
      <c r="M6" s="333">
        <v>0</v>
      </c>
    </row>
    <row r="7" spans="1:13" ht="50.25" customHeight="1" x14ac:dyDescent="0.25">
      <c r="A7" s="445"/>
      <c r="B7" s="256" t="s">
        <v>672</v>
      </c>
      <c r="C7" s="256"/>
      <c r="D7" s="257">
        <v>45996</v>
      </c>
      <c r="E7" s="256" t="s">
        <v>768</v>
      </c>
      <c r="F7" s="258">
        <v>2025100926</v>
      </c>
      <c r="G7" s="256" t="s">
        <v>769</v>
      </c>
      <c r="H7" s="256">
        <v>891200200</v>
      </c>
      <c r="I7" s="256" t="s">
        <v>3050</v>
      </c>
      <c r="J7" s="256" t="s">
        <v>771</v>
      </c>
      <c r="K7" s="231">
        <v>2025003337</v>
      </c>
      <c r="L7" s="259">
        <v>3832391</v>
      </c>
      <c r="M7" s="467">
        <v>0</v>
      </c>
    </row>
    <row r="8" spans="1:13" ht="50.25" customHeight="1" x14ac:dyDescent="0.25">
      <c r="A8" s="445"/>
      <c r="B8" s="200" t="s">
        <v>672</v>
      </c>
      <c r="C8" s="200"/>
      <c r="D8" s="201">
        <v>45968</v>
      </c>
      <c r="E8" s="200" t="s">
        <v>768</v>
      </c>
      <c r="F8" s="202">
        <v>2025590270</v>
      </c>
      <c r="G8" s="200" t="s">
        <v>769</v>
      </c>
      <c r="H8" s="200">
        <v>891200200</v>
      </c>
      <c r="I8" s="200" t="s">
        <v>3051</v>
      </c>
      <c r="J8" s="200" t="s">
        <v>771</v>
      </c>
      <c r="K8" s="203">
        <v>2025000005</v>
      </c>
      <c r="L8" s="263">
        <v>3264490</v>
      </c>
      <c r="M8" s="333">
        <v>0</v>
      </c>
    </row>
    <row r="9" spans="1:13" ht="42.75" customHeight="1" x14ac:dyDescent="0.25">
      <c r="B9" s="605"/>
      <c r="C9" s="605"/>
      <c r="D9" s="605"/>
      <c r="E9" s="605"/>
      <c r="F9" s="605"/>
      <c r="G9" s="605"/>
      <c r="H9" s="605"/>
      <c r="I9" s="605"/>
      <c r="J9" s="605"/>
      <c r="K9" s="33" t="s">
        <v>779</v>
      </c>
      <c r="L9" s="180">
        <v>22311180</v>
      </c>
      <c r="M9" s="33">
        <v>0</v>
      </c>
    </row>
    <row r="10" spans="1:13" ht="28.5" hidden="1" customHeight="1" x14ac:dyDescent="0.25">
      <c r="A10" s="447"/>
      <c r="B10" s="517"/>
      <c r="C10" s="517"/>
      <c r="D10" s="517"/>
      <c r="E10" s="517"/>
      <c r="F10" s="517"/>
      <c r="G10" s="517"/>
      <c r="H10" s="517"/>
      <c r="I10" s="517"/>
      <c r="J10" s="517"/>
      <c r="K10" s="517"/>
      <c r="L10" s="518"/>
      <c r="M10" s="518"/>
    </row>
    <row r="11" spans="1:13" ht="29.25" hidden="1" customHeight="1" x14ac:dyDescent="0.25">
      <c r="A11" s="447"/>
      <c r="B11" s="517"/>
      <c r="C11" s="517"/>
      <c r="D11" s="517"/>
      <c r="E11" s="517"/>
      <c r="F11" s="517"/>
      <c r="G11" s="517"/>
      <c r="H11" s="517"/>
      <c r="I11" s="517"/>
      <c r="J11" s="517"/>
      <c r="K11" s="517"/>
      <c r="L11" s="518"/>
      <c r="M11" s="518"/>
    </row>
    <row r="12" spans="1:13" ht="49.5" customHeight="1" x14ac:dyDescent="0.25">
      <c r="A12" s="391"/>
      <c r="B12" s="324" t="s">
        <v>3054</v>
      </c>
      <c r="C12" s="30"/>
      <c r="D12" s="30"/>
      <c r="E12" s="30"/>
      <c r="F12" s="30"/>
      <c r="G12" s="30"/>
      <c r="H12" s="30"/>
      <c r="I12" s="30"/>
      <c r="J12" s="30"/>
      <c r="K12" s="30"/>
      <c r="L12" s="104"/>
      <c r="M12" s="30"/>
    </row>
    <row r="13" spans="1:13" ht="49.5" customHeight="1" x14ac:dyDescent="0.25">
      <c r="A13" s="391"/>
      <c r="B13" s="199" t="s">
        <v>758</v>
      </c>
      <c r="C13" s="199" t="s">
        <v>759</v>
      </c>
      <c r="D13" s="199" t="s">
        <v>760</v>
      </c>
      <c r="E13" s="199" t="s">
        <v>761</v>
      </c>
      <c r="F13" s="199" t="s">
        <v>762</v>
      </c>
      <c r="G13" s="199" t="s">
        <v>763</v>
      </c>
      <c r="H13" s="199" t="s">
        <v>764</v>
      </c>
      <c r="I13" s="199" t="s">
        <v>46</v>
      </c>
      <c r="J13" s="199" t="s">
        <v>765</v>
      </c>
      <c r="K13" s="199" t="s">
        <v>762</v>
      </c>
      <c r="L13" s="199" t="s">
        <v>766</v>
      </c>
      <c r="M13" s="199" t="s">
        <v>767</v>
      </c>
    </row>
    <row r="14" spans="1:13" ht="49.5" customHeight="1" x14ac:dyDescent="0.25">
      <c r="A14" s="391"/>
      <c r="B14" s="148" t="s">
        <v>673</v>
      </c>
      <c r="C14" s="148"/>
      <c r="D14" s="149">
        <v>45937</v>
      </c>
      <c r="E14" s="148" t="s">
        <v>768</v>
      </c>
      <c r="F14" s="150">
        <v>2025590223</v>
      </c>
      <c r="G14" s="148" t="s">
        <v>769</v>
      </c>
      <c r="H14" s="148">
        <v>891200200</v>
      </c>
      <c r="I14" s="148" t="s">
        <v>3052</v>
      </c>
      <c r="J14" s="148" t="s">
        <v>771</v>
      </c>
      <c r="K14" s="151">
        <v>2025000005</v>
      </c>
      <c r="L14" s="152">
        <v>3438650</v>
      </c>
      <c r="M14" s="333">
        <v>0</v>
      </c>
    </row>
    <row r="15" spans="1:13" ht="49.5" customHeight="1" x14ac:dyDescent="0.25">
      <c r="A15" s="391"/>
      <c r="B15" s="153" t="s">
        <v>673</v>
      </c>
      <c r="C15" s="153"/>
      <c r="D15" s="154">
        <v>45997</v>
      </c>
      <c r="E15" s="153" t="s">
        <v>768</v>
      </c>
      <c r="F15" s="155">
        <v>2025590332</v>
      </c>
      <c r="G15" s="153" t="s">
        <v>769</v>
      </c>
      <c r="H15" s="153">
        <v>891200200</v>
      </c>
      <c r="I15" s="153" t="s">
        <v>3053</v>
      </c>
      <c r="J15" s="153" t="s">
        <v>771</v>
      </c>
      <c r="K15" s="156">
        <v>2025000005</v>
      </c>
      <c r="L15" s="157">
        <v>2941710</v>
      </c>
      <c r="M15" s="467">
        <v>0</v>
      </c>
    </row>
    <row r="16" spans="1:13" ht="49.5" customHeight="1" x14ac:dyDescent="0.25">
      <c r="A16" s="391"/>
      <c r="B16" s="633"/>
      <c r="C16" s="633"/>
      <c r="D16" s="633"/>
      <c r="E16" s="633"/>
      <c r="F16" s="633"/>
      <c r="G16" s="633"/>
      <c r="H16" s="633"/>
      <c r="I16" s="633"/>
      <c r="J16" s="633"/>
      <c r="K16" s="278" t="s">
        <v>779</v>
      </c>
      <c r="L16" s="314">
        <v>6380360</v>
      </c>
      <c r="M16" s="33">
        <v>0</v>
      </c>
    </row>
    <row r="17" spans="1:14" ht="68.25" customHeight="1" x14ac:dyDescent="0.25">
      <c r="A17" s="391"/>
      <c r="B17" s="471" t="s">
        <v>3055</v>
      </c>
      <c r="C17" s="30"/>
      <c r="D17" s="30"/>
      <c r="E17" s="30"/>
      <c r="F17" s="30"/>
      <c r="G17" s="30"/>
      <c r="H17" s="30"/>
      <c r="I17" s="30"/>
      <c r="J17" s="30"/>
      <c r="K17" s="30"/>
      <c r="L17" s="104"/>
      <c r="M17" s="30"/>
    </row>
    <row r="18" spans="1:14" ht="49.5" customHeight="1" x14ac:dyDescent="0.25">
      <c r="A18" s="391"/>
      <c r="B18" s="36" t="s">
        <v>758</v>
      </c>
      <c r="C18" s="36" t="s">
        <v>759</v>
      </c>
      <c r="D18" s="36" t="s">
        <v>760</v>
      </c>
      <c r="E18" s="36" t="s">
        <v>761</v>
      </c>
      <c r="F18" s="36" t="s">
        <v>762</v>
      </c>
      <c r="G18" s="36" t="s">
        <v>763</v>
      </c>
      <c r="H18" s="36" t="s">
        <v>764</v>
      </c>
      <c r="I18" s="36" t="s">
        <v>46</v>
      </c>
      <c r="J18" s="36" t="s">
        <v>765</v>
      </c>
      <c r="K18" s="36" t="s">
        <v>762</v>
      </c>
      <c r="L18" s="36" t="s">
        <v>766</v>
      </c>
      <c r="M18" s="36" t="s">
        <v>767</v>
      </c>
    </row>
    <row r="19" spans="1:14" ht="83.25" customHeight="1" x14ac:dyDescent="0.25">
      <c r="A19" s="391"/>
      <c r="B19" s="148" t="s">
        <v>670</v>
      </c>
      <c r="C19" s="148"/>
      <c r="D19" s="149">
        <v>45938</v>
      </c>
      <c r="E19" s="148" t="s">
        <v>768</v>
      </c>
      <c r="F19" s="150">
        <v>2025100751</v>
      </c>
      <c r="G19" s="148" t="s">
        <v>804</v>
      </c>
      <c r="H19" s="148">
        <v>891200686</v>
      </c>
      <c r="I19" s="148" t="s">
        <v>3056</v>
      </c>
      <c r="J19" s="148" t="s">
        <v>771</v>
      </c>
      <c r="K19" s="151">
        <v>2025000006</v>
      </c>
      <c r="L19" s="152">
        <v>239900</v>
      </c>
      <c r="M19" s="333">
        <v>0</v>
      </c>
    </row>
    <row r="20" spans="1:14" ht="135" customHeight="1" x14ac:dyDescent="0.25">
      <c r="A20" s="391"/>
      <c r="B20" s="153" t="s">
        <v>670</v>
      </c>
      <c r="C20" s="153"/>
      <c r="D20" s="154">
        <v>45968</v>
      </c>
      <c r="E20" s="153" t="s">
        <v>768</v>
      </c>
      <c r="F20" s="155">
        <v>2025100825</v>
      </c>
      <c r="G20" s="153" t="s">
        <v>804</v>
      </c>
      <c r="H20" s="153">
        <v>891200686</v>
      </c>
      <c r="I20" s="153" t="s">
        <v>3057</v>
      </c>
      <c r="J20" s="153" t="s">
        <v>771</v>
      </c>
      <c r="K20" s="156">
        <v>2025000006</v>
      </c>
      <c r="L20" s="157">
        <v>482610</v>
      </c>
      <c r="M20" s="467">
        <v>0</v>
      </c>
    </row>
    <row r="21" spans="1:14" ht="93.75" customHeight="1" x14ac:dyDescent="0.25">
      <c r="A21" s="391"/>
      <c r="B21" s="148" t="s">
        <v>670</v>
      </c>
      <c r="C21" s="148"/>
      <c r="D21" s="149">
        <v>45996</v>
      </c>
      <c r="E21" s="148" t="s">
        <v>768</v>
      </c>
      <c r="F21" s="150">
        <v>2025100927</v>
      </c>
      <c r="G21" s="148" t="s">
        <v>804</v>
      </c>
      <c r="H21" s="148">
        <v>891200686</v>
      </c>
      <c r="I21" s="148" t="s">
        <v>3058</v>
      </c>
      <c r="J21" s="148" t="s">
        <v>771</v>
      </c>
      <c r="K21" s="151">
        <v>2025000006</v>
      </c>
      <c r="L21" s="152">
        <v>474230</v>
      </c>
      <c r="M21" s="333">
        <v>0</v>
      </c>
    </row>
    <row r="22" spans="1:14" ht="66.75" customHeight="1" x14ac:dyDescent="0.25">
      <c r="A22" s="391"/>
      <c r="B22" s="683" t="s">
        <v>3262</v>
      </c>
      <c r="C22" s="683"/>
      <c r="D22" s="683"/>
      <c r="E22" s="683"/>
      <c r="F22" s="683"/>
      <c r="G22" s="683"/>
      <c r="H22" s="683"/>
      <c r="I22" s="683"/>
      <c r="J22" s="683"/>
      <c r="K22" s="278" t="s">
        <v>779</v>
      </c>
      <c r="L22" s="314">
        <v>1196740</v>
      </c>
      <c r="M22" s="33">
        <v>0</v>
      </c>
    </row>
    <row r="23" spans="1:14" ht="66.75" customHeight="1" x14ac:dyDescent="0.25">
      <c r="A23" s="391"/>
      <c r="B23" s="36" t="s">
        <v>758</v>
      </c>
      <c r="C23" s="36" t="s">
        <v>759</v>
      </c>
      <c r="D23" s="36" t="s">
        <v>760</v>
      </c>
      <c r="E23" s="36" t="s">
        <v>761</v>
      </c>
      <c r="F23" s="36" t="s">
        <v>762</v>
      </c>
      <c r="G23" s="36" t="s">
        <v>763</v>
      </c>
      <c r="H23" s="36" t="s">
        <v>764</v>
      </c>
      <c r="I23" s="36" t="s">
        <v>46</v>
      </c>
      <c r="J23" s="36" t="s">
        <v>765</v>
      </c>
      <c r="K23" s="36" t="s">
        <v>762</v>
      </c>
      <c r="L23" s="36" t="s">
        <v>766</v>
      </c>
      <c r="M23" s="36" t="s">
        <v>767</v>
      </c>
      <c r="N23"/>
    </row>
    <row r="24" spans="1:14" ht="66.75" customHeight="1" x14ac:dyDescent="0.25">
      <c r="A24" s="391"/>
      <c r="B24" s="158" t="s">
        <v>2599</v>
      </c>
      <c r="C24" s="158"/>
      <c r="D24" s="159">
        <v>45931</v>
      </c>
      <c r="E24" s="158" t="s">
        <v>768</v>
      </c>
      <c r="F24" s="160">
        <v>2025590221</v>
      </c>
      <c r="G24" s="158" t="s">
        <v>893</v>
      </c>
      <c r="H24" s="158">
        <v>901028579</v>
      </c>
      <c r="I24" s="158" t="s">
        <v>3259</v>
      </c>
      <c r="J24" s="158" t="s">
        <v>771</v>
      </c>
      <c r="K24" s="161">
        <v>2025002548</v>
      </c>
      <c r="L24" s="162">
        <v>176807</v>
      </c>
      <c r="M24" s="29">
        <v>0</v>
      </c>
      <c r="N24"/>
    </row>
    <row r="25" spans="1:14" ht="36.75" customHeight="1" x14ac:dyDescent="0.25">
      <c r="A25" s="391"/>
      <c r="B25" s="163" t="s">
        <v>2599</v>
      </c>
      <c r="C25" s="163"/>
      <c r="D25" s="164">
        <v>45962</v>
      </c>
      <c r="E25" s="163" t="s">
        <v>768</v>
      </c>
      <c r="F25" s="165">
        <v>2025590268</v>
      </c>
      <c r="G25" s="163" t="s">
        <v>893</v>
      </c>
      <c r="H25" s="163">
        <v>901028579</v>
      </c>
      <c r="I25" s="163" t="s">
        <v>3260</v>
      </c>
      <c r="J25" s="163" t="s">
        <v>771</v>
      </c>
      <c r="K25" s="166">
        <v>2025002836</v>
      </c>
      <c r="L25" s="167">
        <v>176807</v>
      </c>
      <c r="M25" s="24">
        <v>0</v>
      </c>
      <c r="N25"/>
    </row>
    <row r="26" spans="1:14" ht="36.75" customHeight="1" x14ac:dyDescent="0.25">
      <c r="A26" s="391"/>
      <c r="B26" s="158" t="s">
        <v>2599</v>
      </c>
      <c r="C26" s="158"/>
      <c r="D26" s="159">
        <v>45992</v>
      </c>
      <c r="E26" s="158" t="s">
        <v>768</v>
      </c>
      <c r="F26" s="160">
        <v>2025590331</v>
      </c>
      <c r="G26" s="158" t="s">
        <v>893</v>
      </c>
      <c r="H26" s="158">
        <v>901028579</v>
      </c>
      <c r="I26" s="158" t="s">
        <v>3261</v>
      </c>
      <c r="J26" s="158" t="s">
        <v>771</v>
      </c>
      <c r="K26" s="161">
        <v>2025003258</v>
      </c>
      <c r="L26" s="162">
        <v>176807</v>
      </c>
      <c r="M26" s="29">
        <v>0</v>
      </c>
      <c r="N26"/>
    </row>
    <row r="27" spans="1:14" ht="36.75" customHeight="1" x14ac:dyDescent="0.25">
      <c r="A27" s="391"/>
      <c r="B27" s="633"/>
      <c r="C27" s="633"/>
      <c r="D27" s="633"/>
      <c r="E27" s="633"/>
      <c r="F27" s="633"/>
      <c r="G27" s="633"/>
      <c r="H27" s="633"/>
      <c r="I27" s="633"/>
      <c r="J27" s="633"/>
      <c r="K27" s="278" t="s">
        <v>779</v>
      </c>
      <c r="L27" s="314">
        <v>530421</v>
      </c>
      <c r="M27" s="33">
        <v>0</v>
      </c>
    </row>
    <row r="28" spans="1:14" ht="41.25" customHeight="1" x14ac:dyDescent="0.25">
      <c r="A28" s="445"/>
      <c r="B28" s="324" t="s">
        <v>3077</v>
      </c>
      <c r="C28" s="33"/>
      <c r="D28" s="33"/>
      <c r="E28" s="33"/>
      <c r="F28" s="33"/>
      <c r="G28" s="33"/>
      <c r="H28" s="33"/>
      <c r="I28" s="33"/>
      <c r="J28" s="33"/>
      <c r="K28" s="33"/>
      <c r="L28" s="313"/>
      <c r="M28" s="33"/>
    </row>
    <row r="29" spans="1:14" ht="48.75" customHeight="1" x14ac:dyDescent="0.25">
      <c r="A29" s="445"/>
      <c r="B29" s="199" t="s">
        <v>758</v>
      </c>
      <c r="C29" s="199" t="s">
        <v>759</v>
      </c>
      <c r="D29" s="199" t="s">
        <v>760</v>
      </c>
      <c r="E29" s="199" t="s">
        <v>761</v>
      </c>
      <c r="F29" s="199" t="s">
        <v>762</v>
      </c>
      <c r="G29" s="199" t="s">
        <v>763</v>
      </c>
      <c r="H29" s="199" t="s">
        <v>764</v>
      </c>
      <c r="I29" s="199" t="s">
        <v>46</v>
      </c>
      <c r="J29" s="199" t="s">
        <v>765</v>
      </c>
      <c r="K29" s="199" t="s">
        <v>762</v>
      </c>
      <c r="L29" s="199" t="s">
        <v>766</v>
      </c>
      <c r="M29" s="199" t="s">
        <v>767</v>
      </c>
    </row>
    <row r="30" spans="1:14" ht="41.25" customHeight="1" x14ac:dyDescent="0.25">
      <c r="A30" s="445"/>
      <c r="B30" s="148" t="s">
        <v>741</v>
      </c>
      <c r="C30" s="148"/>
      <c r="D30" s="149">
        <v>45931</v>
      </c>
      <c r="E30" s="148" t="s">
        <v>768</v>
      </c>
      <c r="F30" s="150">
        <v>2025100744</v>
      </c>
      <c r="G30" s="148" t="s">
        <v>893</v>
      </c>
      <c r="H30" s="148">
        <v>901028579</v>
      </c>
      <c r="I30" s="148" t="s">
        <v>3060</v>
      </c>
      <c r="J30" s="148" t="s">
        <v>771</v>
      </c>
      <c r="K30" s="151">
        <v>2025002548</v>
      </c>
      <c r="L30" s="152">
        <v>884034</v>
      </c>
      <c r="M30" s="327">
        <v>0</v>
      </c>
    </row>
    <row r="31" spans="1:14" ht="42.75" customHeight="1" x14ac:dyDescent="0.25">
      <c r="A31" s="445"/>
      <c r="B31" s="153" t="s">
        <v>741</v>
      </c>
      <c r="C31" s="153"/>
      <c r="D31" s="154">
        <v>45932</v>
      </c>
      <c r="E31" s="153" t="s">
        <v>768</v>
      </c>
      <c r="F31" s="155">
        <v>2025100745</v>
      </c>
      <c r="G31" s="153" t="s">
        <v>1180</v>
      </c>
      <c r="H31" s="153">
        <v>800153993</v>
      </c>
      <c r="I31" s="153" t="s">
        <v>3061</v>
      </c>
      <c r="J31" s="153" t="s">
        <v>771</v>
      </c>
      <c r="K31" s="156">
        <v>2025000003</v>
      </c>
      <c r="L31" s="157">
        <v>108066</v>
      </c>
      <c r="M31" s="328">
        <v>0</v>
      </c>
    </row>
    <row r="32" spans="1:14" ht="28.5" customHeight="1" x14ac:dyDescent="0.25">
      <c r="A32" s="445"/>
      <c r="B32" s="148" t="s">
        <v>741</v>
      </c>
      <c r="C32" s="148"/>
      <c r="D32" s="149">
        <v>45957</v>
      </c>
      <c r="E32" s="148" t="s">
        <v>768</v>
      </c>
      <c r="F32" s="150">
        <v>2025100758</v>
      </c>
      <c r="G32" s="148" t="s">
        <v>845</v>
      </c>
      <c r="H32" s="148">
        <v>830122566</v>
      </c>
      <c r="I32" s="148" t="s">
        <v>3062</v>
      </c>
      <c r="J32" s="148" t="s">
        <v>771</v>
      </c>
      <c r="K32" s="151">
        <v>2025000001</v>
      </c>
      <c r="L32" s="152">
        <v>90861</v>
      </c>
      <c r="M32" s="327">
        <v>0</v>
      </c>
    </row>
    <row r="33" spans="1:13" ht="54" customHeight="1" x14ac:dyDescent="0.25">
      <c r="A33" s="445"/>
      <c r="B33" s="153" t="s">
        <v>741</v>
      </c>
      <c r="C33" s="153"/>
      <c r="D33" s="154">
        <v>45962</v>
      </c>
      <c r="E33" s="153" t="s">
        <v>768</v>
      </c>
      <c r="F33" s="155">
        <v>2025100819</v>
      </c>
      <c r="G33" s="153" t="s">
        <v>1180</v>
      </c>
      <c r="H33" s="153">
        <v>800153993</v>
      </c>
      <c r="I33" s="153" t="s">
        <v>3063</v>
      </c>
      <c r="J33" s="153" t="s">
        <v>771</v>
      </c>
      <c r="K33" s="156">
        <v>2025000003</v>
      </c>
      <c r="L33" s="157">
        <v>146166</v>
      </c>
      <c r="M33" s="328">
        <v>0</v>
      </c>
    </row>
    <row r="34" spans="1:13" ht="24" customHeight="1" x14ac:dyDescent="0.25">
      <c r="A34" s="445"/>
      <c r="B34" s="148" t="s">
        <v>741</v>
      </c>
      <c r="C34" s="148"/>
      <c r="D34" s="149">
        <v>45962</v>
      </c>
      <c r="E34" s="148" t="s">
        <v>768</v>
      </c>
      <c r="F34" s="150">
        <v>2025100820</v>
      </c>
      <c r="G34" s="148" t="s">
        <v>893</v>
      </c>
      <c r="H34" s="148">
        <v>901028579</v>
      </c>
      <c r="I34" s="148" t="s">
        <v>3064</v>
      </c>
      <c r="J34" s="148" t="s">
        <v>771</v>
      </c>
      <c r="K34" s="151">
        <v>2025002836</v>
      </c>
      <c r="L34" s="152">
        <v>884034</v>
      </c>
      <c r="M34" s="327">
        <v>0</v>
      </c>
    </row>
    <row r="35" spans="1:13" ht="24.75" customHeight="1" x14ac:dyDescent="0.25">
      <c r="A35" s="445"/>
      <c r="B35" s="153" t="s">
        <v>741</v>
      </c>
      <c r="C35" s="153"/>
      <c r="D35" s="154">
        <v>45974</v>
      </c>
      <c r="E35" s="153" t="s">
        <v>768</v>
      </c>
      <c r="F35" s="155">
        <v>2025100832</v>
      </c>
      <c r="G35" s="153" t="s">
        <v>845</v>
      </c>
      <c r="H35" s="153">
        <v>830122566</v>
      </c>
      <c r="I35" s="153" t="s">
        <v>3065</v>
      </c>
      <c r="J35" s="153" t="s">
        <v>771</v>
      </c>
      <c r="K35" s="156">
        <v>2025000001</v>
      </c>
      <c r="L35" s="157">
        <v>131031</v>
      </c>
      <c r="M35" s="328">
        <v>0</v>
      </c>
    </row>
    <row r="36" spans="1:13" ht="225" x14ac:dyDescent="0.25">
      <c r="A36" s="425"/>
      <c r="B36" s="148" t="s">
        <v>741</v>
      </c>
      <c r="C36" s="148"/>
      <c r="D36" s="149">
        <v>45976</v>
      </c>
      <c r="E36" s="148" t="s">
        <v>768</v>
      </c>
      <c r="F36" s="150">
        <v>2025100835</v>
      </c>
      <c r="G36" s="148" t="s">
        <v>845</v>
      </c>
      <c r="H36" s="148">
        <v>830122566</v>
      </c>
      <c r="I36" s="148" t="s">
        <v>3066</v>
      </c>
      <c r="J36" s="148" t="s">
        <v>771</v>
      </c>
      <c r="K36" s="151">
        <v>2025000001</v>
      </c>
      <c r="L36" s="152">
        <v>37961</v>
      </c>
      <c r="M36" s="327">
        <v>0</v>
      </c>
    </row>
    <row r="37" spans="1:13" ht="40.5" customHeight="1" x14ac:dyDescent="0.25">
      <c r="A37" s="524"/>
      <c r="B37" s="153" t="s">
        <v>741</v>
      </c>
      <c r="C37" s="153"/>
      <c r="D37" s="154">
        <v>45990</v>
      </c>
      <c r="E37" s="153" t="s">
        <v>768</v>
      </c>
      <c r="F37" s="155">
        <v>2025100907</v>
      </c>
      <c r="G37" s="153" t="s">
        <v>845</v>
      </c>
      <c r="H37" s="153">
        <v>830122566</v>
      </c>
      <c r="I37" s="153" t="s">
        <v>3067</v>
      </c>
      <c r="J37" s="153" t="s">
        <v>771</v>
      </c>
      <c r="K37" s="156">
        <v>2025000001</v>
      </c>
      <c r="L37" s="157">
        <v>90861</v>
      </c>
      <c r="M37" s="328">
        <v>0</v>
      </c>
    </row>
    <row r="38" spans="1:13" ht="210" x14ac:dyDescent="0.25">
      <c r="A38" s="524"/>
      <c r="B38" s="148" t="s">
        <v>741</v>
      </c>
      <c r="C38" s="148"/>
      <c r="D38" s="149">
        <v>45993</v>
      </c>
      <c r="E38" s="148" t="s">
        <v>768</v>
      </c>
      <c r="F38" s="150">
        <v>2025100919</v>
      </c>
      <c r="G38" s="148" t="s">
        <v>1180</v>
      </c>
      <c r="H38" s="148">
        <v>800153993</v>
      </c>
      <c r="I38" s="148" t="s">
        <v>3068</v>
      </c>
      <c r="J38" s="148" t="s">
        <v>771</v>
      </c>
      <c r="K38" s="151">
        <v>2025000003</v>
      </c>
      <c r="L38" s="152">
        <v>108366</v>
      </c>
      <c r="M38" s="327">
        <v>0</v>
      </c>
    </row>
    <row r="39" spans="1:13" ht="195" x14ac:dyDescent="0.25">
      <c r="A39" s="524"/>
      <c r="B39" s="153" t="s">
        <v>741</v>
      </c>
      <c r="C39" s="153"/>
      <c r="D39" s="154">
        <v>45993</v>
      </c>
      <c r="E39" s="153" t="s">
        <v>768</v>
      </c>
      <c r="F39" s="155">
        <v>2025100920</v>
      </c>
      <c r="G39" s="153" t="s">
        <v>893</v>
      </c>
      <c r="H39" s="153">
        <v>901028579</v>
      </c>
      <c r="I39" s="153" t="s">
        <v>3069</v>
      </c>
      <c r="J39" s="153" t="s">
        <v>771</v>
      </c>
      <c r="K39" s="156">
        <v>2025003258</v>
      </c>
      <c r="L39" s="157">
        <v>884034</v>
      </c>
      <c r="M39" s="328">
        <v>0</v>
      </c>
    </row>
    <row r="40" spans="1:13" ht="210" x14ac:dyDescent="0.25">
      <c r="A40" s="524"/>
      <c r="B40" s="148" t="s">
        <v>741</v>
      </c>
      <c r="C40" s="148"/>
      <c r="D40" s="149">
        <v>46005</v>
      </c>
      <c r="E40" s="148" t="s">
        <v>768</v>
      </c>
      <c r="F40" s="150">
        <v>2025100939</v>
      </c>
      <c r="G40" s="148" t="s">
        <v>845</v>
      </c>
      <c r="H40" s="148">
        <v>830122566</v>
      </c>
      <c r="I40" s="148" t="s">
        <v>3070</v>
      </c>
      <c r="J40" s="148" t="s">
        <v>771</v>
      </c>
      <c r="K40" s="151">
        <v>2025000001</v>
      </c>
      <c r="L40" s="152">
        <v>91245</v>
      </c>
      <c r="M40" s="327">
        <v>0</v>
      </c>
    </row>
    <row r="41" spans="1:13" ht="31.5" customHeight="1" x14ac:dyDescent="0.25">
      <c r="A41" s="524"/>
      <c r="B41" s="153" t="s">
        <v>741</v>
      </c>
      <c r="C41" s="153"/>
      <c r="D41" s="154">
        <v>45943</v>
      </c>
      <c r="E41" s="153" t="s">
        <v>768</v>
      </c>
      <c r="F41" s="155">
        <v>2025590225</v>
      </c>
      <c r="G41" s="153" t="s">
        <v>845</v>
      </c>
      <c r="H41" s="153">
        <v>830122566</v>
      </c>
      <c r="I41" s="153" t="s">
        <v>3071</v>
      </c>
      <c r="J41" s="153" t="s">
        <v>771</v>
      </c>
      <c r="K41" s="156">
        <v>2025000001</v>
      </c>
      <c r="L41" s="157">
        <v>28264</v>
      </c>
      <c r="M41" s="328">
        <v>0</v>
      </c>
    </row>
    <row r="42" spans="1:13" ht="165" x14ac:dyDescent="0.25">
      <c r="A42" s="524"/>
      <c r="B42" s="148" t="s">
        <v>741</v>
      </c>
      <c r="C42" s="148"/>
      <c r="D42" s="149">
        <v>45962</v>
      </c>
      <c r="E42" s="148" t="s">
        <v>768</v>
      </c>
      <c r="F42" s="150">
        <v>2025590263</v>
      </c>
      <c r="G42" s="148" t="s">
        <v>1180</v>
      </c>
      <c r="H42" s="148">
        <v>800153993</v>
      </c>
      <c r="I42" s="148" t="s">
        <v>3072</v>
      </c>
      <c r="J42" s="148" t="s">
        <v>771</v>
      </c>
      <c r="K42" s="151">
        <v>2025000003</v>
      </c>
      <c r="L42" s="152">
        <v>75213</v>
      </c>
      <c r="M42" s="327">
        <v>0</v>
      </c>
    </row>
    <row r="43" spans="1:13" ht="165" x14ac:dyDescent="0.25">
      <c r="A43" s="524"/>
      <c r="B43" s="153" t="s">
        <v>741</v>
      </c>
      <c r="C43" s="153"/>
      <c r="D43" s="154">
        <v>45962</v>
      </c>
      <c r="E43" s="153" t="s">
        <v>768</v>
      </c>
      <c r="F43" s="155">
        <v>2025590264</v>
      </c>
      <c r="G43" s="153" t="s">
        <v>1180</v>
      </c>
      <c r="H43" s="153">
        <v>800153993</v>
      </c>
      <c r="I43" s="153" t="s">
        <v>3073</v>
      </c>
      <c r="J43" s="153" t="s">
        <v>771</v>
      </c>
      <c r="K43" s="156">
        <v>2025000003</v>
      </c>
      <c r="L43" s="157">
        <v>75213</v>
      </c>
      <c r="M43" s="328">
        <v>0</v>
      </c>
    </row>
    <row r="44" spans="1:13" ht="165" x14ac:dyDescent="0.25">
      <c r="A44" s="524"/>
      <c r="B44" s="148" t="s">
        <v>741</v>
      </c>
      <c r="C44" s="148"/>
      <c r="D44" s="149">
        <v>45962</v>
      </c>
      <c r="E44" s="148" t="s">
        <v>768</v>
      </c>
      <c r="F44" s="150">
        <v>2025590265</v>
      </c>
      <c r="G44" s="148" t="s">
        <v>1180</v>
      </c>
      <c r="H44" s="148">
        <v>800153993</v>
      </c>
      <c r="I44" s="148" t="s">
        <v>3074</v>
      </c>
      <c r="J44" s="148" t="s">
        <v>771</v>
      </c>
      <c r="K44" s="151">
        <v>2025000003</v>
      </c>
      <c r="L44" s="152">
        <v>75213</v>
      </c>
      <c r="M44" s="327">
        <v>0</v>
      </c>
    </row>
    <row r="45" spans="1:13" ht="165" x14ac:dyDescent="0.25">
      <c r="A45" s="524"/>
      <c r="B45" s="153" t="s">
        <v>741</v>
      </c>
      <c r="C45" s="153"/>
      <c r="D45" s="154">
        <v>45962</v>
      </c>
      <c r="E45" s="153" t="s">
        <v>768</v>
      </c>
      <c r="F45" s="155">
        <v>2025590266</v>
      </c>
      <c r="G45" s="153" t="s">
        <v>1180</v>
      </c>
      <c r="H45" s="153">
        <v>800153993</v>
      </c>
      <c r="I45" s="153" t="s">
        <v>3075</v>
      </c>
      <c r="J45" s="153" t="s">
        <v>771</v>
      </c>
      <c r="K45" s="156">
        <v>2025000003</v>
      </c>
      <c r="L45" s="157">
        <v>73004</v>
      </c>
      <c r="M45" s="328">
        <v>0</v>
      </c>
    </row>
    <row r="46" spans="1:13" ht="165" x14ac:dyDescent="0.25">
      <c r="A46" s="407"/>
      <c r="B46" s="148" t="s">
        <v>741</v>
      </c>
      <c r="C46" s="148"/>
      <c r="D46" s="149">
        <v>45962</v>
      </c>
      <c r="E46" s="148" t="s">
        <v>768</v>
      </c>
      <c r="F46" s="150">
        <v>2025590267</v>
      </c>
      <c r="G46" s="148" t="s">
        <v>1180</v>
      </c>
      <c r="H46" s="148">
        <v>800153993</v>
      </c>
      <c r="I46" s="148" t="s">
        <v>3076</v>
      </c>
      <c r="J46" s="148" t="s">
        <v>771</v>
      </c>
      <c r="K46" s="151">
        <v>2025000003</v>
      </c>
      <c r="L46" s="152">
        <v>73004</v>
      </c>
      <c r="M46" s="327">
        <v>0</v>
      </c>
    </row>
    <row r="47" spans="1:13" x14ac:dyDescent="0.25">
      <c r="A47" s="407"/>
      <c r="B47" s="535"/>
      <c r="C47" s="535"/>
      <c r="D47" s="535"/>
      <c r="E47" s="535"/>
      <c r="F47" s="535"/>
      <c r="G47" s="535"/>
      <c r="H47" s="535"/>
      <c r="I47" s="535"/>
      <c r="J47" s="535"/>
      <c r="K47" s="33" t="s">
        <v>779</v>
      </c>
      <c r="L47" s="232">
        <v>3856570</v>
      </c>
      <c r="M47" s="33">
        <v>0</v>
      </c>
    </row>
    <row r="48" spans="1:13" x14ac:dyDescent="0.25">
      <c r="A48" s="407"/>
      <c r="B48" s="30" t="s">
        <v>3078</v>
      </c>
      <c r="C48" s="33"/>
      <c r="D48" s="33"/>
      <c r="E48" s="33"/>
      <c r="F48" s="33"/>
      <c r="G48" s="33"/>
      <c r="H48" s="33"/>
      <c r="I48" s="33"/>
      <c r="J48" s="33"/>
      <c r="K48" s="33"/>
      <c r="L48" s="232"/>
      <c r="M48" s="33"/>
    </row>
    <row r="49" spans="1:13" ht="34.5" customHeight="1" x14ac:dyDescent="0.25">
      <c r="A49" s="407"/>
      <c r="B49" s="36" t="s">
        <v>758</v>
      </c>
      <c r="C49" s="36" t="s">
        <v>759</v>
      </c>
      <c r="D49" s="36" t="s">
        <v>760</v>
      </c>
      <c r="E49" s="36" t="s">
        <v>761</v>
      </c>
      <c r="F49" s="36" t="s">
        <v>762</v>
      </c>
      <c r="G49" s="36" t="s">
        <v>763</v>
      </c>
      <c r="H49" s="36" t="s">
        <v>764</v>
      </c>
      <c r="I49" s="36" t="s">
        <v>46</v>
      </c>
      <c r="J49" s="36" t="s">
        <v>765</v>
      </c>
      <c r="K49" s="36" t="s">
        <v>762</v>
      </c>
      <c r="L49" s="36" t="s">
        <v>766</v>
      </c>
      <c r="M49" s="36" t="s">
        <v>767</v>
      </c>
    </row>
    <row r="50" spans="1:13" ht="31.5" customHeight="1" x14ac:dyDescent="0.25">
      <c r="A50" s="407"/>
      <c r="B50" s="158" t="s">
        <v>740</v>
      </c>
      <c r="C50" s="158"/>
      <c r="D50" s="159">
        <v>45931</v>
      </c>
      <c r="E50" s="158" t="s">
        <v>768</v>
      </c>
      <c r="F50" s="160">
        <v>2025590215</v>
      </c>
      <c r="G50" s="158" t="s">
        <v>1180</v>
      </c>
      <c r="H50" s="158">
        <v>800153993</v>
      </c>
      <c r="I50" s="158" t="s">
        <v>3079</v>
      </c>
      <c r="J50" s="158" t="s">
        <v>771</v>
      </c>
      <c r="K50" s="161">
        <v>2025000002</v>
      </c>
      <c r="L50" s="162">
        <v>75213</v>
      </c>
      <c r="M50" s="29">
        <v>0</v>
      </c>
    </row>
    <row r="51" spans="1:13" x14ac:dyDescent="0.25">
      <c r="A51" s="407"/>
      <c r="B51" s="163" t="s">
        <v>740</v>
      </c>
      <c r="C51" s="163"/>
      <c r="D51" s="164">
        <v>45931</v>
      </c>
      <c r="E51" s="163" t="s">
        <v>768</v>
      </c>
      <c r="F51" s="165">
        <v>2025590216</v>
      </c>
      <c r="G51" s="163" t="s">
        <v>1180</v>
      </c>
      <c r="H51" s="163">
        <v>800153993</v>
      </c>
      <c r="I51" s="163" t="s">
        <v>3080</v>
      </c>
      <c r="J51" s="163" t="s">
        <v>771</v>
      </c>
      <c r="K51" s="166">
        <v>2025000002</v>
      </c>
      <c r="L51" s="167">
        <v>75213</v>
      </c>
      <c r="M51" s="24">
        <v>0</v>
      </c>
    </row>
    <row r="52" spans="1:13" ht="15" hidden="1" customHeight="1" x14ac:dyDescent="0.25">
      <c r="A52" s="407"/>
      <c r="B52" s="158" t="s">
        <v>740</v>
      </c>
      <c r="C52" s="158"/>
      <c r="D52" s="159">
        <v>45931</v>
      </c>
      <c r="E52" s="158" t="s">
        <v>768</v>
      </c>
      <c r="F52" s="160">
        <v>2025590217</v>
      </c>
      <c r="G52" s="158" t="s">
        <v>1180</v>
      </c>
      <c r="H52" s="158">
        <v>800153993</v>
      </c>
      <c r="I52" s="158" t="s">
        <v>3081</v>
      </c>
      <c r="J52" s="158" t="s">
        <v>771</v>
      </c>
      <c r="K52" s="161">
        <v>2025000002</v>
      </c>
      <c r="L52" s="162">
        <v>75213</v>
      </c>
      <c r="M52" s="29">
        <v>0</v>
      </c>
    </row>
    <row r="53" spans="1:13" ht="48" customHeight="1" x14ac:dyDescent="0.25">
      <c r="A53" s="407"/>
      <c r="B53" s="163" t="s">
        <v>740</v>
      </c>
      <c r="C53" s="163"/>
      <c r="D53" s="164">
        <v>45931</v>
      </c>
      <c r="E53" s="163" t="s">
        <v>768</v>
      </c>
      <c r="F53" s="165">
        <v>2025590218</v>
      </c>
      <c r="G53" s="163" t="s">
        <v>1180</v>
      </c>
      <c r="H53" s="163">
        <v>800153993</v>
      </c>
      <c r="I53" s="163" t="s">
        <v>3082</v>
      </c>
      <c r="J53" s="163" t="s">
        <v>771</v>
      </c>
      <c r="K53" s="166">
        <v>2025000002</v>
      </c>
      <c r="L53" s="167">
        <v>75213</v>
      </c>
      <c r="M53" s="24">
        <v>0</v>
      </c>
    </row>
    <row r="54" spans="1:13" ht="36" customHeight="1" x14ac:dyDescent="0.25">
      <c r="A54" s="407"/>
      <c r="B54" s="158" t="s">
        <v>740</v>
      </c>
      <c r="C54" s="158"/>
      <c r="D54" s="159">
        <v>45931</v>
      </c>
      <c r="E54" s="158" t="s">
        <v>768</v>
      </c>
      <c r="F54" s="160">
        <v>2025590219</v>
      </c>
      <c r="G54" s="158" t="s">
        <v>1180</v>
      </c>
      <c r="H54" s="158">
        <v>800153993</v>
      </c>
      <c r="I54" s="158" t="s">
        <v>3083</v>
      </c>
      <c r="J54" s="158" t="s">
        <v>771</v>
      </c>
      <c r="K54" s="161">
        <v>2025000002</v>
      </c>
      <c r="L54" s="162">
        <v>73004</v>
      </c>
      <c r="M54" s="29">
        <v>0</v>
      </c>
    </row>
    <row r="55" spans="1:13" x14ac:dyDescent="0.25">
      <c r="A55" s="407"/>
      <c r="B55" s="163" t="s">
        <v>740</v>
      </c>
      <c r="C55" s="163"/>
      <c r="D55" s="164">
        <v>45931</v>
      </c>
      <c r="E55" s="163" t="s">
        <v>768</v>
      </c>
      <c r="F55" s="165">
        <v>2025590220</v>
      </c>
      <c r="G55" s="163" t="s">
        <v>1180</v>
      </c>
      <c r="H55" s="163">
        <v>800153993</v>
      </c>
      <c r="I55" s="163" t="s">
        <v>3084</v>
      </c>
      <c r="J55" s="163" t="s">
        <v>771</v>
      </c>
      <c r="K55" s="166">
        <v>2025000002</v>
      </c>
      <c r="L55" s="167">
        <v>73004</v>
      </c>
      <c r="M55" s="24">
        <v>0</v>
      </c>
    </row>
    <row r="56" spans="1:13" x14ac:dyDescent="0.25">
      <c r="A56" s="407"/>
      <c r="B56" s="158" t="s">
        <v>740</v>
      </c>
      <c r="C56" s="158"/>
      <c r="D56" s="159">
        <v>45962</v>
      </c>
      <c r="E56" s="158" t="s">
        <v>768</v>
      </c>
      <c r="F56" s="160">
        <v>2025590262</v>
      </c>
      <c r="G56" s="158" t="s">
        <v>1180</v>
      </c>
      <c r="H56" s="158">
        <v>800153993</v>
      </c>
      <c r="I56" s="158" t="s">
        <v>3085</v>
      </c>
      <c r="J56" s="158" t="s">
        <v>771</v>
      </c>
      <c r="K56" s="161">
        <v>2025000002</v>
      </c>
      <c r="L56" s="162">
        <v>75213</v>
      </c>
      <c r="M56" s="29">
        <v>0</v>
      </c>
    </row>
    <row r="57" spans="1:13" x14ac:dyDescent="0.25">
      <c r="A57" s="409"/>
      <c r="B57" s="163" t="s">
        <v>740</v>
      </c>
      <c r="C57" s="163"/>
      <c r="D57" s="164">
        <v>45992</v>
      </c>
      <c r="E57" s="163" t="s">
        <v>768</v>
      </c>
      <c r="F57" s="165">
        <v>2025590325</v>
      </c>
      <c r="G57" s="163" t="s">
        <v>1180</v>
      </c>
      <c r="H57" s="163">
        <v>800153993</v>
      </c>
      <c r="I57" s="163" t="s">
        <v>3086</v>
      </c>
      <c r="J57" s="163" t="s">
        <v>771</v>
      </c>
      <c r="K57" s="166">
        <v>2025000002</v>
      </c>
      <c r="L57" s="167">
        <v>75213</v>
      </c>
      <c r="M57" s="24">
        <v>0</v>
      </c>
    </row>
    <row r="58" spans="1:13" x14ac:dyDescent="0.25">
      <c r="A58" s="409"/>
      <c r="B58" s="158" t="s">
        <v>740</v>
      </c>
      <c r="C58" s="158"/>
      <c r="D58" s="159">
        <v>45992</v>
      </c>
      <c r="E58" s="158" t="s">
        <v>768</v>
      </c>
      <c r="F58" s="160">
        <v>2025590326</v>
      </c>
      <c r="G58" s="158" t="s">
        <v>1180</v>
      </c>
      <c r="H58" s="158">
        <v>800153993</v>
      </c>
      <c r="I58" s="158" t="s">
        <v>3087</v>
      </c>
      <c r="J58" s="158" t="s">
        <v>771</v>
      </c>
      <c r="K58" s="161">
        <v>2025000002</v>
      </c>
      <c r="L58" s="162">
        <v>75213</v>
      </c>
      <c r="M58" s="29">
        <v>0</v>
      </c>
    </row>
    <row r="59" spans="1:13" x14ac:dyDescent="0.25">
      <c r="A59" s="409"/>
      <c r="B59" s="163" t="s">
        <v>740</v>
      </c>
      <c r="C59" s="163"/>
      <c r="D59" s="164">
        <v>45992</v>
      </c>
      <c r="E59" s="163" t="s">
        <v>768</v>
      </c>
      <c r="F59" s="165">
        <v>2025590327</v>
      </c>
      <c r="G59" s="163" t="s">
        <v>1180</v>
      </c>
      <c r="H59" s="163">
        <v>800153993</v>
      </c>
      <c r="I59" s="163" t="s">
        <v>3088</v>
      </c>
      <c r="J59" s="163" t="s">
        <v>771</v>
      </c>
      <c r="K59" s="166">
        <v>2025000002</v>
      </c>
      <c r="L59" s="167">
        <v>75213</v>
      </c>
      <c r="M59" s="24">
        <v>0</v>
      </c>
    </row>
    <row r="60" spans="1:13" x14ac:dyDescent="0.25">
      <c r="A60" s="407"/>
      <c r="B60" s="158" t="s">
        <v>740</v>
      </c>
      <c r="C60" s="158"/>
      <c r="D60" s="159">
        <v>45992</v>
      </c>
      <c r="E60" s="158" t="s">
        <v>768</v>
      </c>
      <c r="F60" s="160">
        <v>2025590328</v>
      </c>
      <c r="G60" s="158" t="s">
        <v>1180</v>
      </c>
      <c r="H60" s="158">
        <v>800153993</v>
      </c>
      <c r="I60" s="158" t="s">
        <v>3089</v>
      </c>
      <c r="J60" s="158" t="s">
        <v>771</v>
      </c>
      <c r="K60" s="161">
        <v>2025000002</v>
      </c>
      <c r="L60" s="162">
        <v>75213</v>
      </c>
      <c r="M60" s="29">
        <v>0</v>
      </c>
    </row>
    <row r="61" spans="1:13" ht="24" customHeight="1" x14ac:dyDescent="0.25">
      <c r="A61" s="390"/>
      <c r="B61" s="163" t="s">
        <v>740</v>
      </c>
      <c r="C61" s="163"/>
      <c r="D61" s="164">
        <v>45992</v>
      </c>
      <c r="E61" s="163" t="s">
        <v>768</v>
      </c>
      <c r="F61" s="165">
        <v>2025590329</v>
      </c>
      <c r="G61" s="163" t="s">
        <v>1180</v>
      </c>
      <c r="H61" s="163">
        <v>800153993</v>
      </c>
      <c r="I61" s="163" t="s">
        <v>3090</v>
      </c>
      <c r="J61" s="163" t="s">
        <v>771</v>
      </c>
      <c r="K61" s="166">
        <v>2025000002</v>
      </c>
      <c r="L61" s="167">
        <v>73004</v>
      </c>
      <c r="M61" s="24">
        <v>0</v>
      </c>
    </row>
    <row r="62" spans="1:13" ht="23.25" customHeight="1" x14ac:dyDescent="0.25">
      <c r="A62" s="390"/>
      <c r="B62" s="158" t="s">
        <v>740</v>
      </c>
      <c r="C62" s="158"/>
      <c r="D62" s="159">
        <v>45992</v>
      </c>
      <c r="E62" s="158" t="s">
        <v>768</v>
      </c>
      <c r="F62" s="160">
        <v>2025590330</v>
      </c>
      <c r="G62" s="158" t="s">
        <v>1180</v>
      </c>
      <c r="H62" s="158">
        <v>800153993</v>
      </c>
      <c r="I62" s="158" t="s">
        <v>3091</v>
      </c>
      <c r="J62" s="158" t="s">
        <v>771</v>
      </c>
      <c r="K62" s="161">
        <v>2025000002</v>
      </c>
      <c r="L62" s="162">
        <v>73004</v>
      </c>
      <c r="M62" s="29">
        <v>0</v>
      </c>
    </row>
    <row r="63" spans="1:13" ht="54" customHeight="1" x14ac:dyDescent="0.25">
      <c r="A63" s="390"/>
      <c r="B63" s="515"/>
      <c r="C63" s="515"/>
      <c r="D63" s="515"/>
      <c r="E63" s="515"/>
      <c r="F63" s="515"/>
      <c r="G63" s="515"/>
      <c r="H63" s="515"/>
      <c r="I63" s="515"/>
      <c r="J63" s="515"/>
      <c r="K63" s="168" t="s">
        <v>779</v>
      </c>
      <c r="L63" s="180">
        <f>SUM(L50:L62)</f>
        <v>968933</v>
      </c>
      <c r="M63" s="30">
        <v>0</v>
      </c>
    </row>
    <row r="64" spans="1:13" x14ac:dyDescent="0.25">
      <c r="A64" s="390"/>
      <c r="B64" s="163"/>
      <c r="C64" s="163"/>
      <c r="D64" s="164"/>
      <c r="E64" s="163"/>
      <c r="F64" s="165"/>
      <c r="G64" s="163"/>
      <c r="H64" s="163"/>
      <c r="I64" s="163"/>
      <c r="J64" s="163"/>
      <c r="K64" s="166"/>
      <c r="L64" s="167"/>
      <c r="M64" s="326">
        <v>0</v>
      </c>
    </row>
    <row r="65" spans="1:13" ht="46.5" x14ac:dyDescent="0.25">
      <c r="A65" s="390"/>
      <c r="B65" s="485" t="s">
        <v>3098</v>
      </c>
      <c r="C65" s="71"/>
      <c r="D65" s="71"/>
      <c r="E65" s="71"/>
      <c r="F65" s="71"/>
      <c r="G65" s="71"/>
      <c r="H65" s="71"/>
      <c r="I65" s="71"/>
      <c r="J65" s="71"/>
      <c r="K65" s="30"/>
      <c r="L65" s="104"/>
      <c r="M65" s="30"/>
    </row>
    <row r="66" spans="1:13" ht="28.5" x14ac:dyDescent="0.25">
      <c r="A66" s="390"/>
      <c r="B66" s="199" t="s">
        <v>758</v>
      </c>
      <c r="C66" s="199" t="s">
        <v>759</v>
      </c>
      <c r="D66" s="199" t="s">
        <v>760</v>
      </c>
      <c r="E66" s="199" t="s">
        <v>761</v>
      </c>
      <c r="F66" s="199" t="s">
        <v>762</v>
      </c>
      <c r="G66" s="199" t="s">
        <v>763</v>
      </c>
      <c r="H66" s="199" t="s">
        <v>764</v>
      </c>
      <c r="I66" s="199" t="s">
        <v>46</v>
      </c>
      <c r="J66" s="199" t="s">
        <v>765</v>
      </c>
      <c r="K66" s="199" t="s">
        <v>762</v>
      </c>
      <c r="L66" s="199" t="s">
        <v>766</v>
      </c>
      <c r="M66" s="199" t="s">
        <v>767</v>
      </c>
    </row>
    <row r="67" spans="1:13" x14ac:dyDescent="0.25">
      <c r="A67" s="390"/>
      <c r="B67" s="158" t="s">
        <v>668</v>
      </c>
      <c r="C67" s="158"/>
      <c r="D67" s="159">
        <v>45937</v>
      </c>
      <c r="E67" s="158" t="s">
        <v>1200</v>
      </c>
      <c r="F67" s="160">
        <v>2025000502</v>
      </c>
      <c r="G67" s="158" t="s">
        <v>900</v>
      </c>
      <c r="H67" s="158">
        <v>814003050</v>
      </c>
      <c r="I67" s="158" t="s">
        <v>3092</v>
      </c>
      <c r="J67" s="158" t="s">
        <v>771</v>
      </c>
      <c r="K67" s="161">
        <v>2025002542</v>
      </c>
      <c r="L67" s="162">
        <v>4459928</v>
      </c>
      <c r="M67" s="29">
        <v>0</v>
      </c>
    </row>
    <row r="68" spans="1:13" x14ac:dyDescent="0.25">
      <c r="A68" s="390"/>
      <c r="B68" s="163" t="s">
        <v>668</v>
      </c>
      <c r="C68" s="163"/>
      <c r="D68" s="164">
        <v>45973</v>
      </c>
      <c r="E68" s="163" t="s">
        <v>1200</v>
      </c>
      <c r="F68" s="165">
        <v>2025000570</v>
      </c>
      <c r="G68" s="163" t="s">
        <v>900</v>
      </c>
      <c r="H68" s="163">
        <v>814003050</v>
      </c>
      <c r="I68" s="163" t="s">
        <v>3093</v>
      </c>
      <c r="J68" s="163" t="s">
        <v>771</v>
      </c>
      <c r="K68" s="166">
        <v>2025002890</v>
      </c>
      <c r="L68" s="167">
        <v>3313912</v>
      </c>
      <c r="M68" s="24">
        <v>0</v>
      </c>
    </row>
    <row r="69" spans="1:13" x14ac:dyDescent="0.25">
      <c r="A69" s="390"/>
      <c r="B69" s="158" t="s">
        <v>668</v>
      </c>
      <c r="C69" s="158"/>
      <c r="D69" s="159">
        <v>45986</v>
      </c>
      <c r="E69" s="158" t="s">
        <v>1200</v>
      </c>
      <c r="F69" s="160">
        <v>2025000642</v>
      </c>
      <c r="G69" s="158" t="s">
        <v>900</v>
      </c>
      <c r="H69" s="158">
        <v>814003050</v>
      </c>
      <c r="I69" s="158" t="s">
        <v>3094</v>
      </c>
      <c r="J69" s="158" t="s">
        <v>771</v>
      </c>
      <c r="K69" s="161">
        <v>2025002890</v>
      </c>
      <c r="L69" s="162">
        <v>4431136</v>
      </c>
      <c r="M69" s="29">
        <v>0</v>
      </c>
    </row>
    <row r="70" spans="1:13" x14ac:dyDescent="0.25">
      <c r="A70" s="290"/>
      <c r="B70" s="163" t="s">
        <v>668</v>
      </c>
      <c r="C70" s="163"/>
      <c r="D70" s="164">
        <v>46003</v>
      </c>
      <c r="E70" s="163" t="s">
        <v>1200</v>
      </c>
      <c r="F70" s="165">
        <v>2025000706</v>
      </c>
      <c r="G70" s="163" t="s">
        <v>900</v>
      </c>
      <c r="H70" s="163">
        <v>814003050</v>
      </c>
      <c r="I70" s="163" t="s">
        <v>3095</v>
      </c>
      <c r="J70" s="163" t="s">
        <v>771</v>
      </c>
      <c r="K70" s="166">
        <v>2025003284</v>
      </c>
      <c r="L70" s="167">
        <v>4739824</v>
      </c>
      <c r="M70" s="24">
        <v>0</v>
      </c>
    </row>
    <row r="71" spans="1:13" x14ac:dyDescent="0.25">
      <c r="A71" s="290"/>
      <c r="B71" s="158" t="s">
        <v>668</v>
      </c>
      <c r="C71" s="158"/>
      <c r="D71" s="159">
        <v>46018</v>
      </c>
      <c r="E71" s="158" t="s">
        <v>1200</v>
      </c>
      <c r="F71" s="160">
        <v>2025000787</v>
      </c>
      <c r="G71" s="158" t="s">
        <v>900</v>
      </c>
      <c r="H71" s="158">
        <v>814003050</v>
      </c>
      <c r="I71" s="158" t="s">
        <v>3096</v>
      </c>
      <c r="J71" s="158" t="s">
        <v>771</v>
      </c>
      <c r="K71" s="161">
        <v>2025003284</v>
      </c>
      <c r="L71" s="162">
        <v>1570050</v>
      </c>
      <c r="M71" s="29">
        <v>0</v>
      </c>
    </row>
    <row r="72" spans="1:13" x14ac:dyDescent="0.25">
      <c r="A72" s="290"/>
      <c r="B72" s="163" t="s">
        <v>668</v>
      </c>
      <c r="C72" s="163"/>
      <c r="D72" s="164">
        <v>46018</v>
      </c>
      <c r="E72" s="163" t="s">
        <v>1200</v>
      </c>
      <c r="F72" s="165">
        <v>2025000788</v>
      </c>
      <c r="G72" s="163" t="s">
        <v>900</v>
      </c>
      <c r="H72" s="163">
        <v>814003050</v>
      </c>
      <c r="I72" s="163" t="s">
        <v>3097</v>
      </c>
      <c r="J72" s="163" t="s">
        <v>771</v>
      </c>
      <c r="K72" s="166">
        <v>2025003284</v>
      </c>
      <c r="L72" s="167">
        <v>1664950</v>
      </c>
      <c r="M72" s="24">
        <v>0</v>
      </c>
    </row>
    <row r="73" spans="1:13" x14ac:dyDescent="0.25">
      <c r="A73" s="290"/>
      <c r="B73" s="158" t="s">
        <v>668</v>
      </c>
      <c r="C73" s="158"/>
      <c r="D73" s="159">
        <v>46018</v>
      </c>
      <c r="E73" s="158" t="s">
        <v>1200</v>
      </c>
      <c r="F73" s="160">
        <v>2025000788</v>
      </c>
      <c r="G73" s="158" t="s">
        <v>900</v>
      </c>
      <c r="H73" s="158">
        <v>814003050</v>
      </c>
      <c r="I73" s="158" t="s">
        <v>3097</v>
      </c>
      <c r="J73" s="158" t="s">
        <v>771</v>
      </c>
      <c r="K73" s="161">
        <v>2025003285</v>
      </c>
      <c r="L73" s="325">
        <v>950</v>
      </c>
      <c r="M73" s="29">
        <v>0</v>
      </c>
    </row>
    <row r="74" spans="1:13" x14ac:dyDescent="0.25">
      <c r="A74" s="290"/>
      <c r="B74" s="512"/>
      <c r="C74" s="512"/>
      <c r="D74" s="512"/>
      <c r="E74" s="512"/>
      <c r="F74" s="512"/>
      <c r="G74" s="512"/>
      <c r="H74" s="512"/>
      <c r="I74" s="512"/>
      <c r="J74" s="512"/>
      <c r="K74" s="512"/>
      <c r="L74" s="742">
        <f>SUM(L67:L73)</f>
        <v>20180750</v>
      </c>
      <c r="M74" s="706"/>
    </row>
    <row r="75" spans="1:13" ht="46.5" x14ac:dyDescent="0.25">
      <c r="A75" s="290"/>
      <c r="B75" s="487" t="s">
        <v>3105</v>
      </c>
      <c r="C75" s="25"/>
      <c r="D75" s="25"/>
      <c r="E75" s="25"/>
      <c r="F75" s="25"/>
      <c r="G75" s="25"/>
      <c r="H75" s="25"/>
      <c r="I75" s="25"/>
      <c r="J75" s="25"/>
      <c r="K75" s="25"/>
      <c r="L75" s="486"/>
      <c r="M75" s="482"/>
    </row>
    <row r="76" spans="1:13" x14ac:dyDescent="0.25">
      <c r="A76" s="290"/>
      <c r="B76" s="36" t="s">
        <v>758</v>
      </c>
      <c r="C76" s="36" t="s">
        <v>759</v>
      </c>
      <c r="D76" s="36" t="s">
        <v>760</v>
      </c>
      <c r="E76" s="36" t="s">
        <v>761</v>
      </c>
      <c r="F76" s="36" t="s">
        <v>762</v>
      </c>
      <c r="G76" s="36" t="s">
        <v>763</v>
      </c>
      <c r="H76" s="36" t="s">
        <v>764</v>
      </c>
      <c r="I76" s="36" t="s">
        <v>46</v>
      </c>
      <c r="J76" s="36" t="s">
        <v>765</v>
      </c>
      <c r="K76" s="36" t="s">
        <v>762</v>
      </c>
      <c r="L76" s="36" t="s">
        <v>766</v>
      </c>
      <c r="M76" s="36" t="s">
        <v>767</v>
      </c>
    </row>
    <row r="77" spans="1:13" x14ac:dyDescent="0.25">
      <c r="A77" s="290"/>
      <c r="B77" s="158" t="s">
        <v>669</v>
      </c>
      <c r="C77" s="158"/>
      <c r="D77" s="159">
        <v>45944</v>
      </c>
      <c r="E77" s="158" t="s">
        <v>1206</v>
      </c>
      <c r="F77" s="160">
        <v>2025000184</v>
      </c>
      <c r="G77" s="158" t="s">
        <v>900</v>
      </c>
      <c r="H77" s="158">
        <v>814003050</v>
      </c>
      <c r="I77" s="158" t="s">
        <v>3099</v>
      </c>
      <c r="J77" s="158" t="s">
        <v>771</v>
      </c>
      <c r="K77" s="161">
        <v>2025002701</v>
      </c>
      <c r="L77" s="162">
        <v>859890</v>
      </c>
      <c r="M77" s="29">
        <v>0</v>
      </c>
    </row>
    <row r="78" spans="1:13" x14ac:dyDescent="0.25">
      <c r="A78" s="290"/>
      <c r="B78" s="163" t="s">
        <v>669</v>
      </c>
      <c r="C78" s="163"/>
      <c r="D78" s="164">
        <v>45951</v>
      </c>
      <c r="E78" s="163" t="s">
        <v>1206</v>
      </c>
      <c r="F78" s="165">
        <v>2025000187</v>
      </c>
      <c r="G78" s="163" t="s">
        <v>900</v>
      </c>
      <c r="H78" s="163">
        <v>814003050</v>
      </c>
      <c r="I78" s="163" t="s">
        <v>3100</v>
      </c>
      <c r="J78" s="163" t="s">
        <v>771</v>
      </c>
      <c r="K78" s="166">
        <v>2025002701</v>
      </c>
      <c r="L78" s="167">
        <v>3656112</v>
      </c>
      <c r="M78" s="24">
        <v>0</v>
      </c>
    </row>
    <row r="79" spans="1:13" ht="20.25" customHeight="1" x14ac:dyDescent="0.25">
      <c r="B79" s="158" t="s">
        <v>669</v>
      </c>
      <c r="C79" s="158"/>
      <c r="D79" s="159">
        <v>45958</v>
      </c>
      <c r="E79" s="158" t="s">
        <v>1206</v>
      </c>
      <c r="F79" s="160">
        <v>2025000205</v>
      </c>
      <c r="G79" s="158" t="s">
        <v>900</v>
      </c>
      <c r="H79" s="158">
        <v>814003050</v>
      </c>
      <c r="I79" s="158" t="s">
        <v>3101</v>
      </c>
      <c r="J79" s="158" t="s">
        <v>771</v>
      </c>
      <c r="K79" s="161">
        <v>2025002726</v>
      </c>
      <c r="L79" s="162">
        <v>825528</v>
      </c>
      <c r="M79" s="29">
        <v>0</v>
      </c>
    </row>
    <row r="80" spans="1:13" x14ac:dyDescent="0.25">
      <c r="B80" s="163" t="s">
        <v>669</v>
      </c>
      <c r="C80" s="163"/>
      <c r="D80" s="164">
        <v>45971</v>
      </c>
      <c r="E80" s="163" t="s">
        <v>1206</v>
      </c>
      <c r="F80" s="165">
        <v>2025000214</v>
      </c>
      <c r="G80" s="163" t="s">
        <v>900</v>
      </c>
      <c r="H80" s="163">
        <v>814003050</v>
      </c>
      <c r="I80" s="163" t="s">
        <v>3102</v>
      </c>
      <c r="J80" s="163" t="s">
        <v>771</v>
      </c>
      <c r="K80" s="166">
        <v>2025002890</v>
      </c>
      <c r="L80" s="167">
        <v>647584</v>
      </c>
      <c r="M80" s="24">
        <v>0</v>
      </c>
    </row>
    <row r="81" spans="1:13" x14ac:dyDescent="0.25">
      <c r="B81" s="158" t="s">
        <v>669</v>
      </c>
      <c r="C81" s="158"/>
      <c r="D81" s="159">
        <v>46002</v>
      </c>
      <c r="E81" s="158" t="s">
        <v>1206</v>
      </c>
      <c r="F81" s="160">
        <v>2025000265</v>
      </c>
      <c r="G81" s="158" t="s">
        <v>900</v>
      </c>
      <c r="H81" s="158">
        <v>814003050</v>
      </c>
      <c r="I81" s="158" t="s">
        <v>3103</v>
      </c>
      <c r="J81" s="158" t="s">
        <v>771</v>
      </c>
      <c r="K81" s="161">
        <v>2025003323</v>
      </c>
      <c r="L81" s="162">
        <v>733960</v>
      </c>
      <c r="M81" s="29">
        <v>0</v>
      </c>
    </row>
    <row r="82" spans="1:13" x14ac:dyDescent="0.25">
      <c r="A82" s="489"/>
      <c r="B82" s="163" t="s">
        <v>669</v>
      </c>
      <c r="C82" s="163"/>
      <c r="D82" s="164">
        <v>46020</v>
      </c>
      <c r="E82" s="163" t="s">
        <v>1206</v>
      </c>
      <c r="F82" s="165">
        <v>2025000285</v>
      </c>
      <c r="G82" s="163" t="s">
        <v>900</v>
      </c>
      <c r="H82" s="163">
        <v>814003050</v>
      </c>
      <c r="I82" s="163" t="s">
        <v>3104</v>
      </c>
      <c r="J82" s="163" t="s">
        <v>771</v>
      </c>
      <c r="K82" s="166">
        <v>2025003323</v>
      </c>
      <c r="L82" s="167">
        <v>631440</v>
      </c>
      <c r="M82" s="24">
        <v>0</v>
      </c>
    </row>
    <row r="83" spans="1:13" x14ac:dyDescent="0.25">
      <c r="B83" s="512"/>
      <c r="C83" s="512"/>
      <c r="D83" s="512"/>
      <c r="E83" s="512"/>
      <c r="F83" s="512"/>
      <c r="G83" s="512"/>
      <c r="H83" s="512"/>
      <c r="I83" s="512"/>
      <c r="J83" s="512"/>
      <c r="K83" s="512"/>
      <c r="L83" s="514"/>
      <c r="M83" s="514"/>
    </row>
    <row r="84" spans="1:13" ht="23.25" x14ac:dyDescent="0.25">
      <c r="B84" s="743" t="s">
        <v>3112</v>
      </c>
      <c r="C84" s="743"/>
      <c r="D84" s="743"/>
      <c r="E84" s="743"/>
      <c r="F84" s="743"/>
      <c r="G84" s="743"/>
      <c r="H84" s="743"/>
      <c r="I84" s="743"/>
      <c r="J84" s="743"/>
      <c r="K84" s="30" t="s">
        <v>779</v>
      </c>
      <c r="L84" s="104">
        <v>7354514</v>
      </c>
      <c r="M84" s="30">
        <v>0</v>
      </c>
    </row>
    <row r="85" spans="1:13" x14ac:dyDescent="0.25">
      <c r="B85" s="36" t="s">
        <v>758</v>
      </c>
      <c r="C85" s="36" t="s">
        <v>759</v>
      </c>
      <c r="D85" s="36" t="s">
        <v>760</v>
      </c>
      <c r="E85" s="36" t="s">
        <v>761</v>
      </c>
      <c r="F85" s="36" t="s">
        <v>762</v>
      </c>
      <c r="G85" s="36" t="s">
        <v>763</v>
      </c>
      <c r="H85" s="36" t="s">
        <v>764</v>
      </c>
      <c r="I85" s="36" t="s">
        <v>46</v>
      </c>
      <c r="J85" s="36" t="s">
        <v>765</v>
      </c>
      <c r="K85" s="36" t="s">
        <v>762</v>
      </c>
      <c r="L85" s="36" t="s">
        <v>766</v>
      </c>
      <c r="M85" s="36" t="s">
        <v>767</v>
      </c>
    </row>
    <row r="86" spans="1:13" x14ac:dyDescent="0.25">
      <c r="B86" s="158" t="s">
        <v>667</v>
      </c>
      <c r="C86" s="158"/>
      <c r="D86" s="159">
        <v>45957</v>
      </c>
      <c r="E86" s="158" t="s">
        <v>1206</v>
      </c>
      <c r="F86" s="160">
        <v>2025000190</v>
      </c>
      <c r="G86" s="158" t="s">
        <v>2944</v>
      </c>
      <c r="H86" s="158">
        <v>27250241</v>
      </c>
      <c r="I86" s="158" t="s">
        <v>3106</v>
      </c>
      <c r="J86" s="158" t="s">
        <v>771</v>
      </c>
      <c r="K86" s="161">
        <v>2025001654</v>
      </c>
      <c r="L86" s="162">
        <v>78100</v>
      </c>
      <c r="M86" s="29">
        <v>0</v>
      </c>
    </row>
    <row r="87" spans="1:13" x14ac:dyDescent="0.25">
      <c r="B87" s="163" t="s">
        <v>667</v>
      </c>
      <c r="C87" s="163"/>
      <c r="D87" s="164">
        <v>45957</v>
      </c>
      <c r="E87" s="163" t="s">
        <v>1206</v>
      </c>
      <c r="F87" s="165">
        <v>2025000191</v>
      </c>
      <c r="G87" s="163" t="s">
        <v>2944</v>
      </c>
      <c r="H87" s="163">
        <v>27250241</v>
      </c>
      <c r="I87" s="163" t="s">
        <v>3107</v>
      </c>
      <c r="J87" s="163" t="s">
        <v>771</v>
      </c>
      <c r="K87" s="166">
        <v>2025001654</v>
      </c>
      <c r="L87" s="167">
        <v>14000</v>
      </c>
      <c r="M87" s="24">
        <v>0</v>
      </c>
    </row>
    <row r="88" spans="1:13" x14ac:dyDescent="0.25">
      <c r="B88" s="158" t="s">
        <v>667</v>
      </c>
      <c r="C88" s="158"/>
      <c r="D88" s="159">
        <v>45957</v>
      </c>
      <c r="E88" s="158" t="s">
        <v>1206</v>
      </c>
      <c r="F88" s="160">
        <v>2025000194</v>
      </c>
      <c r="G88" s="158" t="s">
        <v>2944</v>
      </c>
      <c r="H88" s="158">
        <v>27250241</v>
      </c>
      <c r="I88" s="158" t="s">
        <v>3108</v>
      </c>
      <c r="J88" s="158" t="s">
        <v>771</v>
      </c>
      <c r="K88" s="161">
        <v>2025001654</v>
      </c>
      <c r="L88" s="162">
        <v>18000</v>
      </c>
      <c r="M88" s="29">
        <v>0</v>
      </c>
    </row>
    <row r="89" spans="1:13" x14ac:dyDescent="0.25">
      <c r="B89" s="163" t="s">
        <v>667</v>
      </c>
      <c r="C89" s="163"/>
      <c r="D89" s="164">
        <v>45988</v>
      </c>
      <c r="E89" s="163" t="s">
        <v>1206</v>
      </c>
      <c r="F89" s="165">
        <v>2025000234</v>
      </c>
      <c r="G89" s="163" t="s">
        <v>2944</v>
      </c>
      <c r="H89" s="163">
        <v>27250241</v>
      </c>
      <c r="I89" s="163" t="s">
        <v>3109</v>
      </c>
      <c r="J89" s="163" t="s">
        <v>771</v>
      </c>
      <c r="K89" s="166">
        <v>2025001654</v>
      </c>
      <c r="L89" s="167">
        <v>71500</v>
      </c>
      <c r="M89" s="24">
        <v>0</v>
      </c>
    </row>
    <row r="90" spans="1:13" ht="15" customHeight="1" x14ac:dyDescent="0.25">
      <c r="B90" s="158" t="s">
        <v>667</v>
      </c>
      <c r="C90" s="158"/>
      <c r="D90" s="159">
        <v>45988</v>
      </c>
      <c r="E90" s="158" t="s">
        <v>1206</v>
      </c>
      <c r="F90" s="160">
        <v>2025000235</v>
      </c>
      <c r="G90" s="158" t="s">
        <v>2944</v>
      </c>
      <c r="H90" s="158">
        <v>27250241</v>
      </c>
      <c r="I90" s="158" t="s">
        <v>3110</v>
      </c>
      <c r="J90" s="158" t="s">
        <v>771</v>
      </c>
      <c r="K90" s="161">
        <v>2025001654</v>
      </c>
      <c r="L90" s="162">
        <v>15001</v>
      </c>
      <c r="M90" s="29">
        <v>0</v>
      </c>
    </row>
    <row r="91" spans="1:13" ht="15" customHeight="1" x14ac:dyDescent="0.25">
      <c r="B91" s="163" t="s">
        <v>667</v>
      </c>
      <c r="C91" s="163"/>
      <c r="D91" s="164">
        <v>46022</v>
      </c>
      <c r="E91" s="163" t="s">
        <v>1206</v>
      </c>
      <c r="F91" s="165">
        <v>2025000292</v>
      </c>
      <c r="G91" s="163" t="s">
        <v>2944</v>
      </c>
      <c r="H91" s="163">
        <v>27250241</v>
      </c>
      <c r="I91" s="163" t="s">
        <v>3111</v>
      </c>
      <c r="J91" s="163" t="s">
        <v>771</v>
      </c>
      <c r="K91" s="166">
        <v>2025001654</v>
      </c>
      <c r="L91" s="167">
        <v>15000</v>
      </c>
      <c r="M91" s="24">
        <v>0</v>
      </c>
    </row>
    <row r="92" spans="1:13" x14ac:dyDescent="0.25">
      <c r="B92" s="512"/>
      <c r="C92" s="512"/>
      <c r="D92" s="512"/>
      <c r="E92" s="512"/>
      <c r="F92" s="512"/>
      <c r="G92" s="512"/>
      <c r="H92" s="512"/>
      <c r="I92" s="512"/>
      <c r="J92" s="512"/>
      <c r="K92" s="512"/>
      <c r="L92" s="737">
        <f>SUM(L86:L91)</f>
        <v>211601</v>
      </c>
      <c r="M92" s="738"/>
    </row>
    <row r="93" spans="1:13" x14ac:dyDescent="0.25">
      <c r="B93" s="512"/>
      <c r="C93" s="512"/>
      <c r="D93" s="512"/>
      <c r="E93" s="512"/>
      <c r="F93" s="512"/>
      <c r="G93" s="512"/>
      <c r="H93" s="512"/>
      <c r="I93" s="512"/>
      <c r="J93" s="512"/>
      <c r="K93" s="512"/>
      <c r="L93" s="739"/>
      <c r="M93" s="739"/>
    </row>
    <row r="94" spans="1:13" x14ac:dyDescent="0.25">
      <c r="B94" s="510"/>
      <c r="C94" s="510"/>
      <c r="D94" s="510"/>
      <c r="E94" s="510"/>
      <c r="F94" s="510"/>
      <c r="G94" s="510"/>
      <c r="H94" s="510"/>
      <c r="I94" s="510"/>
      <c r="J94" s="510"/>
      <c r="K94" s="30" t="s">
        <v>779</v>
      </c>
      <c r="L94" s="104"/>
      <c r="M94" s="30">
        <v>0</v>
      </c>
    </row>
    <row r="95" spans="1:13" ht="69.75" x14ac:dyDescent="0.25">
      <c r="B95" s="490" t="s">
        <v>3163</v>
      </c>
      <c r="C95" s="30"/>
      <c r="D95" s="30"/>
      <c r="E95" s="30"/>
      <c r="F95" s="30"/>
      <c r="G95" s="30"/>
      <c r="H95" s="30"/>
      <c r="I95" s="30"/>
      <c r="J95" s="30"/>
      <c r="K95" s="30"/>
      <c r="L95" s="104"/>
      <c r="M95" s="30"/>
    </row>
    <row r="96" spans="1:13" x14ac:dyDescent="0.25">
      <c r="B96" s="36" t="s">
        <v>758</v>
      </c>
      <c r="C96" s="36" t="s">
        <v>759</v>
      </c>
      <c r="D96" s="36" t="s">
        <v>760</v>
      </c>
      <c r="E96" s="36" t="s">
        <v>761</v>
      </c>
      <c r="F96" s="36" t="s">
        <v>762</v>
      </c>
      <c r="G96" s="36" t="s">
        <v>763</v>
      </c>
      <c r="H96" s="36" t="s">
        <v>764</v>
      </c>
      <c r="I96" s="36" t="s">
        <v>46</v>
      </c>
      <c r="J96" s="36" t="s">
        <v>765</v>
      </c>
      <c r="K96" s="36" t="s">
        <v>762</v>
      </c>
      <c r="L96" s="36" t="s">
        <v>766</v>
      </c>
      <c r="M96" s="36" t="s">
        <v>767</v>
      </c>
    </row>
    <row r="97" spans="2:13" x14ac:dyDescent="0.25">
      <c r="B97" s="158" t="s">
        <v>444</v>
      </c>
      <c r="C97" s="158"/>
      <c r="D97" s="159">
        <v>45957</v>
      </c>
      <c r="E97" s="158" t="s">
        <v>768</v>
      </c>
      <c r="F97" s="160">
        <v>2025100759</v>
      </c>
      <c r="G97" s="158" t="s">
        <v>2970</v>
      </c>
      <c r="H97" s="158">
        <v>1233189506</v>
      </c>
      <c r="I97" s="158" t="s">
        <v>3113</v>
      </c>
      <c r="J97" s="158" t="s">
        <v>771</v>
      </c>
      <c r="K97" s="161">
        <v>2025002521</v>
      </c>
      <c r="L97" s="162">
        <v>2500000</v>
      </c>
      <c r="M97" s="325">
        <v>0</v>
      </c>
    </row>
    <row r="98" spans="2:13" x14ac:dyDescent="0.25">
      <c r="B98" s="163" t="s">
        <v>444</v>
      </c>
      <c r="C98" s="163"/>
      <c r="D98" s="164">
        <v>45957</v>
      </c>
      <c r="E98" s="163" t="s">
        <v>768</v>
      </c>
      <c r="F98" s="165">
        <v>2025100761</v>
      </c>
      <c r="G98" s="163" t="s">
        <v>1011</v>
      </c>
      <c r="H98" s="163">
        <v>1085256774</v>
      </c>
      <c r="I98" s="163" t="s">
        <v>3114</v>
      </c>
      <c r="J98" s="163" t="s">
        <v>771</v>
      </c>
      <c r="K98" s="166">
        <v>2025000899</v>
      </c>
      <c r="L98" s="167">
        <v>1747200</v>
      </c>
      <c r="M98" s="326">
        <v>0</v>
      </c>
    </row>
    <row r="99" spans="2:13" x14ac:dyDescent="0.25">
      <c r="B99" s="158" t="s">
        <v>444</v>
      </c>
      <c r="C99" s="158"/>
      <c r="D99" s="159">
        <v>45957</v>
      </c>
      <c r="E99" s="158" t="s">
        <v>768</v>
      </c>
      <c r="F99" s="160">
        <v>2025100762</v>
      </c>
      <c r="G99" s="158" t="s">
        <v>2289</v>
      </c>
      <c r="H99" s="158">
        <v>27180896</v>
      </c>
      <c r="I99" s="158" t="s">
        <v>3115</v>
      </c>
      <c r="J99" s="158" t="s">
        <v>771</v>
      </c>
      <c r="K99" s="161">
        <v>2025000898</v>
      </c>
      <c r="L99" s="162">
        <v>2600000</v>
      </c>
      <c r="M99" s="325">
        <v>0</v>
      </c>
    </row>
    <row r="100" spans="2:13" x14ac:dyDescent="0.25">
      <c r="B100" s="163" t="s">
        <v>444</v>
      </c>
      <c r="C100" s="163"/>
      <c r="D100" s="164">
        <v>45957</v>
      </c>
      <c r="E100" s="163" t="s">
        <v>768</v>
      </c>
      <c r="F100" s="165">
        <v>2025100763</v>
      </c>
      <c r="G100" s="163" t="s">
        <v>2558</v>
      </c>
      <c r="H100" s="163">
        <v>1004135574</v>
      </c>
      <c r="I100" s="163" t="s">
        <v>3116</v>
      </c>
      <c r="J100" s="163" t="s">
        <v>771</v>
      </c>
      <c r="K100" s="166">
        <v>2025002169</v>
      </c>
      <c r="L100" s="167">
        <v>2500000</v>
      </c>
      <c r="M100" s="326">
        <v>0</v>
      </c>
    </row>
    <row r="101" spans="2:13" x14ac:dyDescent="0.25">
      <c r="B101" s="158" t="s">
        <v>444</v>
      </c>
      <c r="C101" s="158"/>
      <c r="D101" s="159">
        <v>45958</v>
      </c>
      <c r="E101" s="158" t="s">
        <v>768</v>
      </c>
      <c r="F101" s="160">
        <v>2025100764</v>
      </c>
      <c r="G101" s="158" t="s">
        <v>3117</v>
      </c>
      <c r="H101" s="158">
        <v>36759720</v>
      </c>
      <c r="I101" s="158" t="s">
        <v>3118</v>
      </c>
      <c r="J101" s="158" t="s">
        <v>771</v>
      </c>
      <c r="K101" s="161">
        <v>2025002569</v>
      </c>
      <c r="L101" s="162">
        <v>1833333</v>
      </c>
      <c r="M101" s="325">
        <v>0</v>
      </c>
    </row>
    <row r="102" spans="2:13" ht="33.75" customHeight="1" x14ac:dyDescent="0.25">
      <c r="B102" s="163" t="s">
        <v>444</v>
      </c>
      <c r="C102" s="163"/>
      <c r="D102" s="164">
        <v>45958</v>
      </c>
      <c r="E102" s="163" t="s">
        <v>768</v>
      </c>
      <c r="F102" s="165">
        <v>2025100767</v>
      </c>
      <c r="G102" s="163" t="s">
        <v>2661</v>
      </c>
      <c r="H102" s="163">
        <v>1085343403</v>
      </c>
      <c r="I102" s="163" t="s">
        <v>3119</v>
      </c>
      <c r="J102" s="163" t="s">
        <v>771</v>
      </c>
      <c r="K102" s="166">
        <v>2025002174</v>
      </c>
      <c r="L102" s="167">
        <v>1900000</v>
      </c>
      <c r="M102" s="326">
        <v>0</v>
      </c>
    </row>
    <row r="103" spans="2:13" ht="33.75" customHeight="1" x14ac:dyDescent="0.25">
      <c r="B103" s="158" t="s">
        <v>444</v>
      </c>
      <c r="C103" s="158"/>
      <c r="D103" s="159">
        <v>45958</v>
      </c>
      <c r="E103" s="158" t="s">
        <v>768</v>
      </c>
      <c r="F103" s="160">
        <v>2025100768</v>
      </c>
      <c r="G103" s="158" t="s">
        <v>2649</v>
      </c>
      <c r="H103" s="158">
        <v>27281512</v>
      </c>
      <c r="I103" s="158" t="s">
        <v>3120</v>
      </c>
      <c r="J103" s="158" t="s">
        <v>771</v>
      </c>
      <c r="K103" s="161">
        <v>2025002171</v>
      </c>
      <c r="L103" s="162">
        <v>1900000</v>
      </c>
      <c r="M103" s="325">
        <v>0</v>
      </c>
    </row>
    <row r="104" spans="2:13" ht="33.75" customHeight="1" x14ac:dyDescent="0.25">
      <c r="B104" s="163" t="s">
        <v>444</v>
      </c>
      <c r="C104" s="163"/>
      <c r="D104" s="164">
        <v>45958</v>
      </c>
      <c r="E104" s="163" t="s">
        <v>768</v>
      </c>
      <c r="F104" s="165">
        <v>2025100771</v>
      </c>
      <c r="G104" s="163" t="s">
        <v>2686</v>
      </c>
      <c r="H104" s="163">
        <v>1004236086</v>
      </c>
      <c r="I104" s="163" t="s">
        <v>3121</v>
      </c>
      <c r="J104" s="163" t="s">
        <v>771</v>
      </c>
      <c r="K104" s="166">
        <v>2025000912</v>
      </c>
      <c r="L104" s="167">
        <v>2500000</v>
      </c>
      <c r="M104" s="326">
        <v>0</v>
      </c>
    </row>
    <row r="105" spans="2:13" ht="33.75" customHeight="1" x14ac:dyDescent="0.25">
      <c r="B105" s="158" t="s">
        <v>444</v>
      </c>
      <c r="C105" s="158"/>
      <c r="D105" s="159">
        <v>45958</v>
      </c>
      <c r="E105" s="158" t="s">
        <v>768</v>
      </c>
      <c r="F105" s="160">
        <v>2025100772</v>
      </c>
      <c r="G105" s="158" t="s">
        <v>2840</v>
      </c>
      <c r="H105" s="158">
        <v>6718196</v>
      </c>
      <c r="I105" s="158" t="s">
        <v>3122</v>
      </c>
      <c r="J105" s="158" t="s">
        <v>771</v>
      </c>
      <c r="K105" s="161">
        <v>2025002173</v>
      </c>
      <c r="L105" s="162">
        <v>2000000</v>
      </c>
      <c r="M105" s="325">
        <v>0</v>
      </c>
    </row>
    <row r="106" spans="2:13" ht="33.75" customHeight="1" x14ac:dyDescent="0.25">
      <c r="B106" s="163" t="s">
        <v>444</v>
      </c>
      <c r="C106" s="163"/>
      <c r="D106" s="164">
        <v>45959</v>
      </c>
      <c r="E106" s="163" t="s">
        <v>768</v>
      </c>
      <c r="F106" s="165">
        <v>2025100776</v>
      </c>
      <c r="G106" s="163" t="s">
        <v>3123</v>
      </c>
      <c r="H106" s="163">
        <v>1085256646</v>
      </c>
      <c r="I106" s="163" t="s">
        <v>3124</v>
      </c>
      <c r="J106" s="163" t="s">
        <v>771</v>
      </c>
      <c r="K106" s="166">
        <v>2025002606</v>
      </c>
      <c r="L106" s="167">
        <v>3100000</v>
      </c>
      <c r="M106" s="326">
        <v>0</v>
      </c>
    </row>
    <row r="107" spans="2:13" ht="23.25" customHeight="1" x14ac:dyDescent="0.25">
      <c r="B107" s="158" t="s">
        <v>444</v>
      </c>
      <c r="C107" s="158"/>
      <c r="D107" s="159">
        <v>45959</v>
      </c>
      <c r="E107" s="158" t="s">
        <v>768</v>
      </c>
      <c r="F107" s="160">
        <v>2025100777</v>
      </c>
      <c r="G107" s="158" t="s">
        <v>2665</v>
      </c>
      <c r="H107" s="158">
        <v>1114838096</v>
      </c>
      <c r="I107" s="158" t="s">
        <v>3125</v>
      </c>
      <c r="J107" s="158" t="s">
        <v>771</v>
      </c>
      <c r="K107" s="161">
        <v>2025002607</v>
      </c>
      <c r="L107" s="162">
        <v>3300000</v>
      </c>
      <c r="M107" s="325">
        <v>0</v>
      </c>
    </row>
    <row r="108" spans="2:13" ht="33.75" customHeight="1" x14ac:dyDescent="0.25">
      <c r="B108" s="163" t="s">
        <v>444</v>
      </c>
      <c r="C108" s="163"/>
      <c r="D108" s="164">
        <v>45959</v>
      </c>
      <c r="E108" s="163" t="s">
        <v>768</v>
      </c>
      <c r="F108" s="165">
        <v>2025100778</v>
      </c>
      <c r="G108" s="163" t="s">
        <v>2956</v>
      </c>
      <c r="H108" s="163">
        <v>1084226234</v>
      </c>
      <c r="I108" s="163" t="s">
        <v>3126</v>
      </c>
      <c r="J108" s="163" t="s">
        <v>771</v>
      </c>
      <c r="K108" s="166">
        <v>2025002608</v>
      </c>
      <c r="L108" s="167">
        <v>3980000</v>
      </c>
      <c r="M108" s="326">
        <v>0</v>
      </c>
    </row>
    <row r="109" spans="2:13" x14ac:dyDescent="0.25">
      <c r="B109" s="158" t="s">
        <v>444</v>
      </c>
      <c r="C109" s="158"/>
      <c r="D109" s="159">
        <v>45959</v>
      </c>
      <c r="E109" s="158" t="s">
        <v>768</v>
      </c>
      <c r="F109" s="160">
        <v>2025100779</v>
      </c>
      <c r="G109" s="158" t="s">
        <v>3127</v>
      </c>
      <c r="H109" s="158">
        <v>1085335299</v>
      </c>
      <c r="I109" s="158" t="s">
        <v>3128</v>
      </c>
      <c r="J109" s="158" t="s">
        <v>771</v>
      </c>
      <c r="K109" s="161">
        <v>2025002609</v>
      </c>
      <c r="L109" s="162">
        <v>533000</v>
      </c>
      <c r="M109" s="325">
        <v>0</v>
      </c>
    </row>
    <row r="110" spans="2:13" x14ac:dyDescent="0.25">
      <c r="B110" s="163" t="s">
        <v>444</v>
      </c>
      <c r="C110" s="163"/>
      <c r="D110" s="164">
        <v>45959</v>
      </c>
      <c r="E110" s="163" t="s">
        <v>768</v>
      </c>
      <c r="F110" s="165">
        <v>2025100797</v>
      </c>
      <c r="G110" s="163" t="s">
        <v>1846</v>
      </c>
      <c r="H110" s="163">
        <v>98382699</v>
      </c>
      <c r="I110" s="163" t="s">
        <v>3129</v>
      </c>
      <c r="J110" s="163" t="s">
        <v>771</v>
      </c>
      <c r="K110" s="166">
        <v>2025002631</v>
      </c>
      <c r="L110" s="167">
        <v>1850000</v>
      </c>
      <c r="M110" s="326">
        <v>0</v>
      </c>
    </row>
    <row r="111" spans="2:13" ht="26.25" customHeight="1" x14ac:dyDescent="0.25">
      <c r="B111" s="158" t="s">
        <v>444</v>
      </c>
      <c r="C111" s="158"/>
      <c r="D111" s="159">
        <v>45990</v>
      </c>
      <c r="E111" s="158" t="s">
        <v>768</v>
      </c>
      <c r="F111" s="160">
        <v>2025100874</v>
      </c>
      <c r="G111" s="158" t="s">
        <v>2661</v>
      </c>
      <c r="H111" s="158">
        <v>1085343403</v>
      </c>
      <c r="I111" s="158" t="s">
        <v>3130</v>
      </c>
      <c r="J111" s="158" t="s">
        <v>771</v>
      </c>
      <c r="K111" s="161">
        <v>2025002174</v>
      </c>
      <c r="L111" s="162">
        <v>1900000</v>
      </c>
      <c r="M111" s="325">
        <v>0</v>
      </c>
    </row>
    <row r="112" spans="2:13" x14ac:dyDescent="0.25">
      <c r="B112" s="163" t="s">
        <v>444</v>
      </c>
      <c r="C112" s="163"/>
      <c r="D112" s="164">
        <v>45990</v>
      </c>
      <c r="E112" s="163" t="s">
        <v>768</v>
      </c>
      <c r="F112" s="165">
        <v>2025100878</v>
      </c>
      <c r="G112" s="163" t="s">
        <v>2970</v>
      </c>
      <c r="H112" s="163">
        <v>1233189506</v>
      </c>
      <c r="I112" s="163" t="s">
        <v>3131</v>
      </c>
      <c r="J112" s="163" t="s">
        <v>771</v>
      </c>
      <c r="K112" s="166">
        <v>2025002866</v>
      </c>
      <c r="L112" s="167">
        <v>2500000</v>
      </c>
      <c r="M112" s="326">
        <v>0</v>
      </c>
    </row>
    <row r="113" spans="1:13" x14ac:dyDescent="0.25">
      <c r="B113" s="158" t="s">
        <v>444</v>
      </c>
      <c r="C113" s="158"/>
      <c r="D113" s="159">
        <v>45990</v>
      </c>
      <c r="E113" s="158" t="s">
        <v>768</v>
      </c>
      <c r="F113" s="160">
        <v>2025100879</v>
      </c>
      <c r="G113" s="158" t="s">
        <v>2649</v>
      </c>
      <c r="H113" s="158">
        <v>27281512</v>
      </c>
      <c r="I113" s="158" t="s">
        <v>3132</v>
      </c>
      <c r="J113" s="158" t="s">
        <v>771</v>
      </c>
      <c r="K113" s="161">
        <v>2025002171</v>
      </c>
      <c r="L113" s="162">
        <v>1900000</v>
      </c>
      <c r="M113" s="325">
        <v>0</v>
      </c>
    </row>
    <row r="114" spans="1:13" x14ac:dyDescent="0.25">
      <c r="B114" s="163" t="s">
        <v>444</v>
      </c>
      <c r="C114" s="163"/>
      <c r="D114" s="164">
        <v>45990</v>
      </c>
      <c r="E114" s="163" t="s">
        <v>768</v>
      </c>
      <c r="F114" s="165">
        <v>2025100882</v>
      </c>
      <c r="G114" s="163" t="s">
        <v>3127</v>
      </c>
      <c r="H114" s="163">
        <v>1085335299</v>
      </c>
      <c r="I114" s="163" t="s">
        <v>3133</v>
      </c>
      <c r="J114" s="163" t="s">
        <v>771</v>
      </c>
      <c r="K114" s="166">
        <v>2025002865</v>
      </c>
      <c r="L114" s="167">
        <v>1900000</v>
      </c>
      <c r="M114" s="326">
        <v>0</v>
      </c>
    </row>
    <row r="115" spans="1:13" x14ac:dyDescent="0.25">
      <c r="B115" s="158" t="s">
        <v>444</v>
      </c>
      <c r="C115" s="158"/>
      <c r="D115" s="159">
        <v>45990</v>
      </c>
      <c r="E115" s="158" t="s">
        <v>768</v>
      </c>
      <c r="F115" s="160">
        <v>2025100884</v>
      </c>
      <c r="G115" s="158" t="s">
        <v>2558</v>
      </c>
      <c r="H115" s="158">
        <v>1004135574</v>
      </c>
      <c r="I115" s="158" t="s">
        <v>3134</v>
      </c>
      <c r="J115" s="158" t="s">
        <v>771</v>
      </c>
      <c r="K115" s="161">
        <v>2025002169</v>
      </c>
      <c r="L115" s="162">
        <v>2500000</v>
      </c>
      <c r="M115" s="325">
        <v>0</v>
      </c>
    </row>
    <row r="116" spans="1:13" x14ac:dyDescent="0.25">
      <c r="B116" s="163" t="s">
        <v>444</v>
      </c>
      <c r="C116" s="163"/>
      <c r="D116" s="164">
        <v>45990</v>
      </c>
      <c r="E116" s="163" t="s">
        <v>768</v>
      </c>
      <c r="F116" s="165">
        <v>2025100885</v>
      </c>
      <c r="G116" s="163" t="s">
        <v>2840</v>
      </c>
      <c r="H116" s="163">
        <v>6718196</v>
      </c>
      <c r="I116" s="163" t="s">
        <v>3135</v>
      </c>
      <c r="J116" s="163" t="s">
        <v>771</v>
      </c>
      <c r="K116" s="166">
        <v>2025002173</v>
      </c>
      <c r="L116" s="167">
        <v>2000000</v>
      </c>
      <c r="M116" s="326">
        <v>0</v>
      </c>
    </row>
    <row r="117" spans="1:13" ht="21.75" customHeight="1" x14ac:dyDescent="0.25">
      <c r="B117" s="158" t="s">
        <v>444</v>
      </c>
      <c r="C117" s="158"/>
      <c r="D117" s="159">
        <v>45990</v>
      </c>
      <c r="E117" s="158" t="s">
        <v>768</v>
      </c>
      <c r="F117" s="160">
        <v>2025100886</v>
      </c>
      <c r="G117" s="158" t="s">
        <v>2289</v>
      </c>
      <c r="H117" s="158">
        <v>27180896</v>
      </c>
      <c r="I117" s="158" t="s">
        <v>3136</v>
      </c>
      <c r="J117" s="158" t="s">
        <v>771</v>
      </c>
      <c r="K117" s="161">
        <v>2025000898</v>
      </c>
      <c r="L117" s="162">
        <v>2600000</v>
      </c>
      <c r="M117" s="325">
        <v>0</v>
      </c>
    </row>
    <row r="118" spans="1:13" ht="21" customHeight="1" x14ac:dyDescent="0.25">
      <c r="B118" s="163" t="s">
        <v>444</v>
      </c>
      <c r="C118" s="163"/>
      <c r="D118" s="164">
        <v>45990</v>
      </c>
      <c r="E118" s="163" t="s">
        <v>768</v>
      </c>
      <c r="F118" s="165">
        <v>2025100887</v>
      </c>
      <c r="G118" s="163" t="s">
        <v>1011</v>
      </c>
      <c r="H118" s="163">
        <v>1085256774</v>
      </c>
      <c r="I118" s="163" t="s">
        <v>3137</v>
      </c>
      <c r="J118" s="163" t="s">
        <v>771</v>
      </c>
      <c r="K118" s="166">
        <v>2025000899</v>
      </c>
      <c r="L118" s="167">
        <v>1747200</v>
      </c>
      <c r="M118" s="326">
        <v>0</v>
      </c>
    </row>
    <row r="119" spans="1:13" x14ac:dyDescent="0.25">
      <c r="B119" s="158" t="s">
        <v>444</v>
      </c>
      <c r="C119" s="158"/>
      <c r="D119" s="159">
        <v>45990</v>
      </c>
      <c r="E119" s="158" t="s">
        <v>768</v>
      </c>
      <c r="F119" s="160">
        <v>2025100888</v>
      </c>
      <c r="G119" s="158" t="s">
        <v>3117</v>
      </c>
      <c r="H119" s="158">
        <v>36759720</v>
      </c>
      <c r="I119" s="158" t="s">
        <v>3138</v>
      </c>
      <c r="J119" s="158" t="s">
        <v>771</v>
      </c>
      <c r="K119" s="161">
        <v>2025002569</v>
      </c>
      <c r="L119" s="162">
        <v>2500000</v>
      </c>
      <c r="M119" s="325">
        <v>0</v>
      </c>
    </row>
    <row r="120" spans="1:13" x14ac:dyDescent="0.25">
      <c r="B120" s="163" t="s">
        <v>444</v>
      </c>
      <c r="C120" s="163"/>
      <c r="D120" s="164">
        <v>45990</v>
      </c>
      <c r="E120" s="163" t="s">
        <v>768</v>
      </c>
      <c r="F120" s="165">
        <v>2025100889</v>
      </c>
      <c r="G120" s="163" t="s">
        <v>2658</v>
      </c>
      <c r="H120" s="163">
        <v>1085336874</v>
      </c>
      <c r="I120" s="163" t="s">
        <v>3139</v>
      </c>
      <c r="J120" s="163" t="s">
        <v>771</v>
      </c>
      <c r="K120" s="166">
        <v>2025003086</v>
      </c>
      <c r="L120" s="167">
        <v>2500000</v>
      </c>
      <c r="M120" s="326">
        <v>0</v>
      </c>
    </row>
    <row r="121" spans="1:13" x14ac:dyDescent="0.25">
      <c r="B121" s="158" t="s">
        <v>444</v>
      </c>
      <c r="C121" s="158"/>
      <c r="D121" s="159">
        <v>45990</v>
      </c>
      <c r="E121" s="158" t="s">
        <v>768</v>
      </c>
      <c r="F121" s="160">
        <v>2025100890</v>
      </c>
      <c r="G121" s="158" t="s">
        <v>2956</v>
      </c>
      <c r="H121" s="158">
        <v>1084226234</v>
      </c>
      <c r="I121" s="158" t="s">
        <v>3140</v>
      </c>
      <c r="J121" s="158" t="s">
        <v>771</v>
      </c>
      <c r="K121" s="161">
        <v>2025003087</v>
      </c>
      <c r="L121" s="162">
        <v>3980000</v>
      </c>
      <c r="M121" s="325">
        <v>0</v>
      </c>
    </row>
    <row r="122" spans="1:13" ht="34.5" customHeight="1" x14ac:dyDescent="0.25">
      <c r="B122" s="163" t="s">
        <v>444</v>
      </c>
      <c r="C122" s="163"/>
      <c r="D122" s="164">
        <v>45990</v>
      </c>
      <c r="E122" s="163" t="s">
        <v>768</v>
      </c>
      <c r="F122" s="165">
        <v>2025100905</v>
      </c>
      <c r="G122" s="163" t="s">
        <v>2665</v>
      </c>
      <c r="H122" s="163">
        <v>1114838096</v>
      </c>
      <c r="I122" s="163" t="s">
        <v>3141</v>
      </c>
      <c r="J122" s="163" t="s">
        <v>771</v>
      </c>
      <c r="K122" s="166">
        <v>2025003102</v>
      </c>
      <c r="L122" s="167">
        <v>3300000</v>
      </c>
      <c r="M122" s="326">
        <v>0</v>
      </c>
    </row>
    <row r="123" spans="1:13" ht="31.5" customHeight="1" x14ac:dyDescent="0.25">
      <c r="B123" s="158" t="s">
        <v>444</v>
      </c>
      <c r="C123" s="158"/>
      <c r="D123" s="159">
        <v>45990</v>
      </c>
      <c r="E123" s="158" t="s">
        <v>768</v>
      </c>
      <c r="F123" s="160">
        <v>2025100906</v>
      </c>
      <c r="G123" s="158" t="s">
        <v>3123</v>
      </c>
      <c r="H123" s="158">
        <v>1085256646</v>
      </c>
      <c r="I123" s="158" t="s">
        <v>3142</v>
      </c>
      <c r="J123" s="158" t="s">
        <v>771</v>
      </c>
      <c r="K123" s="161">
        <v>2025003085</v>
      </c>
      <c r="L123" s="162">
        <v>3100000</v>
      </c>
      <c r="M123" s="325">
        <v>0</v>
      </c>
    </row>
    <row r="124" spans="1:13" ht="23.25" customHeight="1" x14ac:dyDescent="0.25">
      <c r="B124" s="163" t="s">
        <v>444</v>
      </c>
      <c r="C124" s="163"/>
      <c r="D124" s="164">
        <v>46010</v>
      </c>
      <c r="E124" s="163" t="s">
        <v>768</v>
      </c>
      <c r="F124" s="165">
        <v>2025100942</v>
      </c>
      <c r="G124" s="163" t="s">
        <v>2230</v>
      </c>
      <c r="H124" s="163">
        <v>900274678</v>
      </c>
      <c r="I124" s="163" t="s">
        <v>3143</v>
      </c>
      <c r="J124" s="163" t="s">
        <v>771</v>
      </c>
      <c r="K124" s="166">
        <v>2025000010</v>
      </c>
      <c r="L124" s="167">
        <v>2567395</v>
      </c>
      <c r="M124" s="326">
        <v>0</v>
      </c>
    </row>
    <row r="125" spans="1:13" ht="31.5" customHeight="1" x14ac:dyDescent="0.25">
      <c r="B125" s="158" t="s">
        <v>444</v>
      </c>
      <c r="C125" s="158"/>
      <c r="D125" s="159">
        <v>46017</v>
      </c>
      <c r="E125" s="158" t="s">
        <v>768</v>
      </c>
      <c r="F125" s="160">
        <v>2025100946</v>
      </c>
      <c r="G125" s="158" t="s">
        <v>2970</v>
      </c>
      <c r="H125" s="158">
        <v>1233189506</v>
      </c>
      <c r="I125" s="158" t="s">
        <v>3144</v>
      </c>
      <c r="J125" s="158" t="s">
        <v>771</v>
      </c>
      <c r="K125" s="161">
        <v>2025002866</v>
      </c>
      <c r="L125" s="162">
        <v>2500000</v>
      </c>
      <c r="M125" s="325">
        <v>0</v>
      </c>
    </row>
    <row r="126" spans="1:13" ht="31.5" customHeight="1" x14ac:dyDescent="0.25">
      <c r="A126" s="459"/>
      <c r="B126" s="163" t="s">
        <v>444</v>
      </c>
      <c r="C126" s="163"/>
      <c r="D126" s="164">
        <v>46017</v>
      </c>
      <c r="E126" s="163" t="s">
        <v>768</v>
      </c>
      <c r="F126" s="165">
        <v>2025100947</v>
      </c>
      <c r="G126" s="163" t="s">
        <v>1011</v>
      </c>
      <c r="H126" s="163">
        <v>1085256774</v>
      </c>
      <c r="I126" s="163" t="s">
        <v>3145</v>
      </c>
      <c r="J126" s="163" t="s">
        <v>771</v>
      </c>
      <c r="K126" s="166">
        <v>2025000899</v>
      </c>
      <c r="L126" s="167">
        <v>1747200</v>
      </c>
      <c r="M126" s="326">
        <v>0</v>
      </c>
    </row>
    <row r="127" spans="1:13" ht="31.5" customHeight="1" x14ac:dyDescent="0.25">
      <c r="B127" s="158" t="s">
        <v>444</v>
      </c>
      <c r="C127" s="158"/>
      <c r="D127" s="159">
        <v>46017</v>
      </c>
      <c r="E127" s="158" t="s">
        <v>768</v>
      </c>
      <c r="F127" s="160">
        <v>2025100948</v>
      </c>
      <c r="G127" s="158" t="s">
        <v>2289</v>
      </c>
      <c r="H127" s="158">
        <v>27180896</v>
      </c>
      <c r="I127" s="158" t="s">
        <v>3146</v>
      </c>
      <c r="J127" s="158" t="s">
        <v>771</v>
      </c>
      <c r="K127" s="161">
        <v>2025000898</v>
      </c>
      <c r="L127" s="162">
        <v>2600000</v>
      </c>
      <c r="M127" s="325">
        <v>0</v>
      </c>
    </row>
    <row r="128" spans="1:13" ht="31.5" customHeight="1" x14ac:dyDescent="0.25">
      <c r="B128" s="163" t="s">
        <v>444</v>
      </c>
      <c r="C128" s="163"/>
      <c r="D128" s="164">
        <v>46017</v>
      </c>
      <c r="E128" s="163" t="s">
        <v>768</v>
      </c>
      <c r="F128" s="165">
        <v>2025100949</v>
      </c>
      <c r="G128" s="163" t="s">
        <v>2558</v>
      </c>
      <c r="H128" s="163">
        <v>1004135574</v>
      </c>
      <c r="I128" s="163" t="s">
        <v>3147</v>
      </c>
      <c r="J128" s="163" t="s">
        <v>771</v>
      </c>
      <c r="K128" s="166">
        <v>2025002169</v>
      </c>
      <c r="L128" s="167">
        <v>2500000</v>
      </c>
      <c r="M128" s="326">
        <v>0</v>
      </c>
    </row>
    <row r="129" spans="2:13" ht="31.5" customHeight="1" x14ac:dyDescent="0.25">
      <c r="B129" s="158" t="s">
        <v>444</v>
      </c>
      <c r="C129" s="158"/>
      <c r="D129" s="159">
        <v>46017</v>
      </c>
      <c r="E129" s="158" t="s">
        <v>768</v>
      </c>
      <c r="F129" s="160">
        <v>2025100951</v>
      </c>
      <c r="G129" s="158" t="s">
        <v>3117</v>
      </c>
      <c r="H129" s="158">
        <v>36759720</v>
      </c>
      <c r="I129" s="158" t="s">
        <v>3148</v>
      </c>
      <c r="J129" s="158" t="s">
        <v>771</v>
      </c>
      <c r="K129" s="161">
        <v>2025002569</v>
      </c>
      <c r="L129" s="162">
        <v>2500000</v>
      </c>
      <c r="M129" s="325">
        <v>0</v>
      </c>
    </row>
    <row r="130" spans="2:13" ht="31.5" customHeight="1" x14ac:dyDescent="0.25">
      <c r="B130" s="163" t="s">
        <v>444</v>
      </c>
      <c r="C130" s="163"/>
      <c r="D130" s="164">
        <v>46017</v>
      </c>
      <c r="E130" s="163" t="s">
        <v>768</v>
      </c>
      <c r="F130" s="165">
        <v>2025100953</v>
      </c>
      <c r="G130" s="163" t="s">
        <v>2649</v>
      </c>
      <c r="H130" s="163">
        <v>27281512</v>
      </c>
      <c r="I130" s="163" t="s">
        <v>3149</v>
      </c>
      <c r="J130" s="163" t="s">
        <v>771</v>
      </c>
      <c r="K130" s="166">
        <v>2025002171</v>
      </c>
      <c r="L130" s="167">
        <v>1900000</v>
      </c>
      <c r="M130" s="326">
        <v>0</v>
      </c>
    </row>
    <row r="131" spans="2:13" ht="66" customHeight="1" x14ac:dyDescent="0.25">
      <c r="B131" s="158" t="s">
        <v>444</v>
      </c>
      <c r="C131" s="158"/>
      <c r="D131" s="159">
        <v>46017</v>
      </c>
      <c r="E131" s="158" t="s">
        <v>768</v>
      </c>
      <c r="F131" s="160">
        <v>2025100954</v>
      </c>
      <c r="G131" s="158" t="s">
        <v>2661</v>
      </c>
      <c r="H131" s="158">
        <v>1085343403</v>
      </c>
      <c r="I131" s="158" t="s">
        <v>3150</v>
      </c>
      <c r="J131" s="158" t="s">
        <v>771</v>
      </c>
      <c r="K131" s="161">
        <v>2025002174</v>
      </c>
      <c r="L131" s="162">
        <v>1900000</v>
      </c>
      <c r="M131" s="325">
        <v>0</v>
      </c>
    </row>
    <row r="132" spans="2:13" ht="31.5" customHeight="1" x14ac:dyDescent="0.25">
      <c r="B132" s="163" t="s">
        <v>444</v>
      </c>
      <c r="C132" s="163"/>
      <c r="D132" s="164">
        <v>46017</v>
      </c>
      <c r="E132" s="163" t="s">
        <v>768</v>
      </c>
      <c r="F132" s="165">
        <v>2025100955</v>
      </c>
      <c r="G132" s="163" t="s">
        <v>3127</v>
      </c>
      <c r="H132" s="163">
        <v>1085335299</v>
      </c>
      <c r="I132" s="163" t="s">
        <v>3151</v>
      </c>
      <c r="J132" s="163" t="s">
        <v>771</v>
      </c>
      <c r="K132" s="166">
        <v>2025002865</v>
      </c>
      <c r="L132" s="167">
        <v>1900000</v>
      </c>
      <c r="M132" s="326">
        <v>0</v>
      </c>
    </row>
    <row r="133" spans="2:13" ht="44.25" customHeight="1" x14ac:dyDescent="0.25">
      <c r="B133" s="158" t="s">
        <v>444</v>
      </c>
      <c r="C133" s="158"/>
      <c r="D133" s="159">
        <v>46017</v>
      </c>
      <c r="E133" s="158" t="s">
        <v>768</v>
      </c>
      <c r="F133" s="160">
        <v>2025100960</v>
      </c>
      <c r="G133" s="158" t="s">
        <v>2840</v>
      </c>
      <c r="H133" s="158">
        <v>6718196</v>
      </c>
      <c r="I133" s="158" t="s">
        <v>3152</v>
      </c>
      <c r="J133" s="158" t="s">
        <v>771</v>
      </c>
      <c r="K133" s="161">
        <v>2025002173</v>
      </c>
      <c r="L133" s="162">
        <v>2000000</v>
      </c>
      <c r="M133" s="325">
        <v>0</v>
      </c>
    </row>
    <row r="134" spans="2:13" ht="31.5" customHeight="1" x14ac:dyDescent="0.25">
      <c r="B134" s="163" t="s">
        <v>444</v>
      </c>
      <c r="C134" s="163"/>
      <c r="D134" s="164">
        <v>46017</v>
      </c>
      <c r="E134" s="163" t="s">
        <v>768</v>
      </c>
      <c r="F134" s="165">
        <v>2025100962</v>
      </c>
      <c r="G134" s="163" t="s">
        <v>2665</v>
      </c>
      <c r="H134" s="163">
        <v>1114838096</v>
      </c>
      <c r="I134" s="163" t="s">
        <v>3153</v>
      </c>
      <c r="J134" s="163" t="s">
        <v>771</v>
      </c>
      <c r="K134" s="166">
        <v>2025003236</v>
      </c>
      <c r="L134" s="167">
        <v>3300000</v>
      </c>
      <c r="M134" s="326">
        <v>0</v>
      </c>
    </row>
    <row r="135" spans="2:13" ht="31.5" customHeight="1" x14ac:dyDescent="0.25">
      <c r="B135" s="158" t="s">
        <v>444</v>
      </c>
      <c r="C135" s="158"/>
      <c r="D135" s="159">
        <v>46017</v>
      </c>
      <c r="E135" s="158" t="s">
        <v>768</v>
      </c>
      <c r="F135" s="160">
        <v>2025100976</v>
      </c>
      <c r="G135" s="158" t="s">
        <v>2956</v>
      </c>
      <c r="H135" s="158">
        <v>1084226234</v>
      </c>
      <c r="I135" s="158" t="s">
        <v>3154</v>
      </c>
      <c r="J135" s="158" t="s">
        <v>771</v>
      </c>
      <c r="K135" s="161">
        <v>2025003235</v>
      </c>
      <c r="L135" s="162">
        <v>3980000</v>
      </c>
      <c r="M135" s="325">
        <v>0</v>
      </c>
    </row>
    <row r="136" spans="2:13" ht="96" customHeight="1" x14ac:dyDescent="0.25">
      <c r="B136" s="163" t="s">
        <v>444</v>
      </c>
      <c r="C136" s="163"/>
      <c r="D136" s="164">
        <v>46017</v>
      </c>
      <c r="E136" s="163" t="s">
        <v>768</v>
      </c>
      <c r="F136" s="165">
        <v>2025100980</v>
      </c>
      <c r="G136" s="163" t="s">
        <v>2658</v>
      </c>
      <c r="H136" s="163">
        <v>1085336874</v>
      </c>
      <c r="I136" s="163" t="s">
        <v>3155</v>
      </c>
      <c r="J136" s="163" t="s">
        <v>771</v>
      </c>
      <c r="K136" s="166">
        <v>2025003220</v>
      </c>
      <c r="L136" s="167">
        <v>2500000</v>
      </c>
      <c r="M136" s="326">
        <v>0</v>
      </c>
    </row>
    <row r="137" spans="2:13" ht="108" customHeight="1" x14ac:dyDescent="0.25">
      <c r="B137" s="158" t="s">
        <v>444</v>
      </c>
      <c r="C137" s="158"/>
      <c r="D137" s="159">
        <v>46022</v>
      </c>
      <c r="E137" s="158" t="s">
        <v>768</v>
      </c>
      <c r="F137" s="160">
        <v>2025101022</v>
      </c>
      <c r="G137" s="158" t="s">
        <v>3156</v>
      </c>
      <c r="H137" s="158">
        <v>12752676</v>
      </c>
      <c r="I137" s="158" t="s">
        <v>3157</v>
      </c>
      <c r="J137" s="158" t="s">
        <v>771</v>
      </c>
      <c r="K137" s="161">
        <v>2025002244</v>
      </c>
      <c r="L137" s="162">
        <v>1278853</v>
      </c>
      <c r="M137" s="325">
        <v>0</v>
      </c>
    </row>
    <row r="138" spans="2:13" ht="70.5" customHeight="1" x14ac:dyDescent="0.25">
      <c r="B138" s="163" t="s">
        <v>444</v>
      </c>
      <c r="C138" s="163"/>
      <c r="D138" s="164">
        <v>46022</v>
      </c>
      <c r="E138" s="163" t="s">
        <v>768</v>
      </c>
      <c r="F138" s="165">
        <v>2025101023</v>
      </c>
      <c r="G138" s="163" t="s">
        <v>3156</v>
      </c>
      <c r="H138" s="163">
        <v>12752676</v>
      </c>
      <c r="I138" s="163" t="s">
        <v>3158</v>
      </c>
      <c r="J138" s="163" t="s">
        <v>771</v>
      </c>
      <c r="K138" s="166">
        <v>2025002244</v>
      </c>
      <c r="L138" s="167">
        <v>2951200</v>
      </c>
      <c r="M138" s="326">
        <v>0</v>
      </c>
    </row>
    <row r="139" spans="2:13" ht="108.75" customHeight="1" x14ac:dyDescent="0.25">
      <c r="B139" s="158" t="s">
        <v>444</v>
      </c>
      <c r="C139" s="158"/>
      <c r="D139" s="159">
        <v>46022</v>
      </c>
      <c r="E139" s="158" t="s">
        <v>768</v>
      </c>
      <c r="F139" s="160">
        <v>2025101024</v>
      </c>
      <c r="G139" s="158" t="s">
        <v>3156</v>
      </c>
      <c r="H139" s="158">
        <v>12752676</v>
      </c>
      <c r="I139" s="158" t="s">
        <v>3159</v>
      </c>
      <c r="J139" s="158" t="s">
        <v>771</v>
      </c>
      <c r="K139" s="161">
        <v>2025002244</v>
      </c>
      <c r="L139" s="162">
        <v>2951200</v>
      </c>
      <c r="M139" s="325">
        <v>0</v>
      </c>
    </row>
    <row r="140" spans="2:13" ht="87" customHeight="1" x14ac:dyDescent="0.25">
      <c r="B140" s="163" t="s">
        <v>444</v>
      </c>
      <c r="C140" s="163"/>
      <c r="D140" s="164">
        <v>46022</v>
      </c>
      <c r="E140" s="163" t="s">
        <v>768</v>
      </c>
      <c r="F140" s="165">
        <v>2025101025</v>
      </c>
      <c r="G140" s="163" t="s">
        <v>3156</v>
      </c>
      <c r="H140" s="163">
        <v>12752676</v>
      </c>
      <c r="I140" s="163" t="s">
        <v>3160</v>
      </c>
      <c r="J140" s="163" t="s">
        <v>771</v>
      </c>
      <c r="K140" s="166">
        <v>2025002244</v>
      </c>
      <c r="L140" s="167">
        <v>2951200</v>
      </c>
      <c r="M140" s="326">
        <v>0</v>
      </c>
    </row>
    <row r="141" spans="2:13" ht="73.5" customHeight="1" x14ac:dyDescent="0.25">
      <c r="B141" s="158" t="s">
        <v>444</v>
      </c>
      <c r="C141" s="158"/>
      <c r="D141" s="159">
        <v>46022</v>
      </c>
      <c r="E141" s="158" t="s">
        <v>768</v>
      </c>
      <c r="F141" s="160">
        <v>2025101028</v>
      </c>
      <c r="G141" s="158" t="s">
        <v>3123</v>
      </c>
      <c r="H141" s="158">
        <v>1085256646</v>
      </c>
      <c r="I141" s="158" t="s">
        <v>3161</v>
      </c>
      <c r="J141" s="158" t="s">
        <v>771</v>
      </c>
      <c r="K141" s="161">
        <v>2025003572</v>
      </c>
      <c r="L141" s="162">
        <v>3100000</v>
      </c>
      <c r="M141" s="325">
        <v>0</v>
      </c>
    </row>
    <row r="142" spans="2:13" ht="57.75" customHeight="1" x14ac:dyDescent="0.25">
      <c r="B142" s="163" t="s">
        <v>444</v>
      </c>
      <c r="C142" s="163"/>
      <c r="D142" s="164">
        <v>46022</v>
      </c>
      <c r="E142" s="163" t="s">
        <v>768</v>
      </c>
      <c r="F142" s="165">
        <v>2025101032</v>
      </c>
      <c r="G142" s="163" t="s">
        <v>2395</v>
      </c>
      <c r="H142" s="163">
        <v>1085307429</v>
      </c>
      <c r="I142" s="163" t="s">
        <v>3162</v>
      </c>
      <c r="J142" s="163" t="s">
        <v>771</v>
      </c>
      <c r="K142" s="166">
        <v>2025001593</v>
      </c>
      <c r="L142" s="167">
        <v>2951200</v>
      </c>
      <c r="M142" s="326">
        <v>0</v>
      </c>
    </row>
    <row r="143" spans="2:13" ht="53.25" customHeight="1" x14ac:dyDescent="0.25">
      <c r="B143" s="517"/>
      <c r="C143" s="517"/>
      <c r="D143" s="517"/>
      <c r="E143" s="517"/>
      <c r="F143" s="517"/>
      <c r="G143" s="517"/>
      <c r="H143" s="517"/>
      <c r="I143" s="517"/>
      <c r="J143" s="517"/>
      <c r="K143" s="517"/>
      <c r="L143" s="426">
        <f>SUM(L97:L142)</f>
        <v>112748981</v>
      </c>
      <c r="M143" s="491"/>
    </row>
    <row r="144" spans="2:13" ht="47.25" customHeight="1" x14ac:dyDescent="0.25">
      <c r="B144" s="264" t="s">
        <v>3179</v>
      </c>
      <c r="C144" s="25"/>
      <c r="D144" s="25"/>
      <c r="E144" s="25"/>
      <c r="F144" s="25"/>
      <c r="G144" s="25"/>
      <c r="H144" s="25"/>
      <c r="I144" s="25"/>
      <c r="J144" s="25"/>
      <c r="K144" s="25"/>
      <c r="L144" s="458"/>
      <c r="M144" s="445"/>
    </row>
    <row r="145" spans="2:13" ht="55.5" customHeight="1" x14ac:dyDescent="0.25">
      <c r="B145" s="199" t="s">
        <v>758</v>
      </c>
      <c r="C145" s="199" t="s">
        <v>759</v>
      </c>
      <c r="D145" s="199" t="s">
        <v>760</v>
      </c>
      <c r="E145" s="199" t="s">
        <v>761</v>
      </c>
      <c r="F145" s="199" t="s">
        <v>762</v>
      </c>
      <c r="G145" s="199" t="s">
        <v>763</v>
      </c>
      <c r="H145" s="199" t="s">
        <v>764</v>
      </c>
      <c r="I145" s="199" t="s">
        <v>46</v>
      </c>
      <c r="J145" s="199" t="s">
        <v>765</v>
      </c>
      <c r="K145" s="199" t="s">
        <v>762</v>
      </c>
      <c r="L145" s="199" t="s">
        <v>766</v>
      </c>
      <c r="M145" s="199" t="s">
        <v>767</v>
      </c>
    </row>
    <row r="146" spans="2:13" ht="72" customHeight="1" x14ac:dyDescent="0.25">
      <c r="B146" s="148" t="s">
        <v>733</v>
      </c>
      <c r="C146" s="148"/>
      <c r="D146" s="149">
        <v>45951</v>
      </c>
      <c r="E146" s="148" t="s">
        <v>768</v>
      </c>
      <c r="F146" s="150">
        <v>2025100757</v>
      </c>
      <c r="G146" s="148" t="s">
        <v>1899</v>
      </c>
      <c r="H146" s="148">
        <v>25280587</v>
      </c>
      <c r="I146" s="148" t="s">
        <v>3164</v>
      </c>
      <c r="J146" s="148" t="s">
        <v>771</v>
      </c>
      <c r="K146" s="151">
        <v>2025002518</v>
      </c>
      <c r="L146" s="152">
        <v>2500000</v>
      </c>
      <c r="M146" s="327">
        <v>0</v>
      </c>
    </row>
    <row r="147" spans="2:13" ht="78" customHeight="1" x14ac:dyDescent="0.25">
      <c r="B147" s="153" t="s">
        <v>733</v>
      </c>
      <c r="C147" s="153"/>
      <c r="D147" s="154">
        <v>45958</v>
      </c>
      <c r="E147" s="153" t="s">
        <v>768</v>
      </c>
      <c r="F147" s="155">
        <v>2025100765</v>
      </c>
      <c r="G147" s="153" t="s">
        <v>2698</v>
      </c>
      <c r="H147" s="153">
        <v>98399380</v>
      </c>
      <c r="I147" s="153" t="s">
        <v>3165</v>
      </c>
      <c r="J147" s="153" t="s">
        <v>771</v>
      </c>
      <c r="K147" s="156">
        <v>2025002165</v>
      </c>
      <c r="L147" s="157">
        <v>2500000</v>
      </c>
      <c r="M147" s="328">
        <v>0</v>
      </c>
    </row>
    <row r="148" spans="2:13" ht="31.5" customHeight="1" x14ac:dyDescent="0.25">
      <c r="B148" s="148" t="s">
        <v>733</v>
      </c>
      <c r="C148" s="148"/>
      <c r="D148" s="149">
        <v>45958</v>
      </c>
      <c r="E148" s="148" t="s">
        <v>768</v>
      </c>
      <c r="F148" s="150">
        <v>2025100766</v>
      </c>
      <c r="G148" s="148" t="s">
        <v>1907</v>
      </c>
      <c r="H148" s="148">
        <v>1085346979</v>
      </c>
      <c r="I148" s="148" t="s">
        <v>3166</v>
      </c>
      <c r="J148" s="148" t="s">
        <v>771</v>
      </c>
      <c r="K148" s="151">
        <v>2025002170</v>
      </c>
      <c r="L148" s="152">
        <v>1900000</v>
      </c>
      <c r="M148" s="327">
        <v>0</v>
      </c>
    </row>
    <row r="149" spans="2:13" ht="225" x14ac:dyDescent="0.25">
      <c r="B149" s="153" t="s">
        <v>733</v>
      </c>
      <c r="C149" s="153"/>
      <c r="D149" s="154">
        <v>45958</v>
      </c>
      <c r="E149" s="153" t="s">
        <v>768</v>
      </c>
      <c r="F149" s="155">
        <v>2025100773</v>
      </c>
      <c r="G149" s="153" t="s">
        <v>1864</v>
      </c>
      <c r="H149" s="153">
        <v>12964376</v>
      </c>
      <c r="I149" s="153" t="s">
        <v>3167</v>
      </c>
      <c r="J149" s="153" t="s">
        <v>771</v>
      </c>
      <c r="K149" s="156">
        <v>2025000902</v>
      </c>
      <c r="L149" s="157">
        <v>1900000</v>
      </c>
      <c r="M149" s="328">
        <v>0</v>
      </c>
    </row>
    <row r="150" spans="2:13" ht="225" x14ac:dyDescent="0.25">
      <c r="B150" s="148" t="s">
        <v>733</v>
      </c>
      <c r="C150" s="148"/>
      <c r="D150" s="149">
        <v>45958</v>
      </c>
      <c r="E150" s="148" t="s">
        <v>768</v>
      </c>
      <c r="F150" s="150">
        <v>2025100774</v>
      </c>
      <c r="G150" s="148" t="s">
        <v>2855</v>
      </c>
      <c r="H150" s="148">
        <v>1004771706</v>
      </c>
      <c r="I150" s="148" t="s">
        <v>3168</v>
      </c>
      <c r="J150" s="148" t="s">
        <v>771</v>
      </c>
      <c r="K150" s="151">
        <v>2025002166</v>
      </c>
      <c r="L150" s="152">
        <v>1900000</v>
      </c>
      <c r="M150" s="327">
        <v>0</v>
      </c>
    </row>
    <row r="151" spans="2:13" ht="240" x14ac:dyDescent="0.25">
      <c r="B151" s="153" t="s">
        <v>733</v>
      </c>
      <c r="C151" s="153"/>
      <c r="D151" s="154">
        <v>45990</v>
      </c>
      <c r="E151" s="153" t="s">
        <v>768</v>
      </c>
      <c r="F151" s="155">
        <v>2025100875</v>
      </c>
      <c r="G151" s="153" t="s">
        <v>2855</v>
      </c>
      <c r="H151" s="153">
        <v>1004771706</v>
      </c>
      <c r="I151" s="153" t="s">
        <v>3169</v>
      </c>
      <c r="J151" s="153" t="s">
        <v>771</v>
      </c>
      <c r="K151" s="156">
        <v>2025002166</v>
      </c>
      <c r="L151" s="157">
        <v>1900000</v>
      </c>
      <c r="M151" s="328">
        <v>0</v>
      </c>
    </row>
    <row r="152" spans="2:13" ht="240" x14ac:dyDescent="0.25">
      <c r="B152" s="148" t="s">
        <v>733</v>
      </c>
      <c r="C152" s="148"/>
      <c r="D152" s="149">
        <v>45990</v>
      </c>
      <c r="E152" s="148" t="s">
        <v>768</v>
      </c>
      <c r="F152" s="150">
        <v>2025100876</v>
      </c>
      <c r="G152" s="148" t="s">
        <v>1864</v>
      </c>
      <c r="H152" s="148">
        <v>12964376</v>
      </c>
      <c r="I152" s="148" t="s">
        <v>3170</v>
      </c>
      <c r="J152" s="148" t="s">
        <v>771</v>
      </c>
      <c r="K152" s="151">
        <v>2025000902</v>
      </c>
      <c r="L152" s="152">
        <v>1900000</v>
      </c>
      <c r="M152" s="327">
        <v>0</v>
      </c>
    </row>
    <row r="153" spans="2:13" ht="240" x14ac:dyDescent="0.25">
      <c r="B153" s="153" t="s">
        <v>733</v>
      </c>
      <c r="C153" s="153"/>
      <c r="D153" s="154">
        <v>45990</v>
      </c>
      <c r="E153" s="153" t="s">
        <v>768</v>
      </c>
      <c r="F153" s="155">
        <v>2025100877</v>
      </c>
      <c r="G153" s="153" t="s">
        <v>2698</v>
      </c>
      <c r="H153" s="153">
        <v>98399380</v>
      </c>
      <c r="I153" s="153" t="s">
        <v>3171</v>
      </c>
      <c r="J153" s="153" t="s">
        <v>771</v>
      </c>
      <c r="K153" s="156">
        <v>2025002165</v>
      </c>
      <c r="L153" s="157">
        <v>2500000</v>
      </c>
      <c r="M153" s="328">
        <v>0</v>
      </c>
    </row>
    <row r="154" spans="2:13" ht="27" customHeight="1" x14ac:dyDescent="0.25">
      <c r="B154" s="148" t="s">
        <v>733</v>
      </c>
      <c r="C154" s="148"/>
      <c r="D154" s="149">
        <v>45990</v>
      </c>
      <c r="E154" s="148" t="s">
        <v>768</v>
      </c>
      <c r="F154" s="150">
        <v>2025100880</v>
      </c>
      <c r="G154" s="148" t="s">
        <v>1907</v>
      </c>
      <c r="H154" s="148">
        <v>1085346979</v>
      </c>
      <c r="I154" s="148" t="s">
        <v>3172</v>
      </c>
      <c r="J154" s="148" t="s">
        <v>771</v>
      </c>
      <c r="K154" s="151">
        <v>2025002170</v>
      </c>
      <c r="L154" s="152">
        <v>1900000</v>
      </c>
      <c r="M154" s="327">
        <v>0</v>
      </c>
    </row>
    <row r="155" spans="2:13" ht="39" customHeight="1" x14ac:dyDescent="0.25">
      <c r="B155" s="153" t="s">
        <v>733</v>
      </c>
      <c r="C155" s="153"/>
      <c r="D155" s="154">
        <v>45990</v>
      </c>
      <c r="E155" s="153" t="s">
        <v>768</v>
      </c>
      <c r="F155" s="155">
        <v>2025100883</v>
      </c>
      <c r="G155" s="153" t="s">
        <v>1899</v>
      </c>
      <c r="H155" s="153">
        <v>25280587</v>
      </c>
      <c r="I155" s="153" t="s">
        <v>3173</v>
      </c>
      <c r="J155" s="153" t="s">
        <v>771</v>
      </c>
      <c r="K155" s="156">
        <v>2025002518</v>
      </c>
      <c r="L155" s="157">
        <v>2500000</v>
      </c>
      <c r="M155" s="328">
        <v>0</v>
      </c>
    </row>
    <row r="156" spans="2:13" ht="39" customHeight="1" x14ac:dyDescent="0.25">
      <c r="B156" s="148" t="s">
        <v>733</v>
      </c>
      <c r="C156" s="148"/>
      <c r="D156" s="149">
        <v>46017</v>
      </c>
      <c r="E156" s="148" t="s">
        <v>768</v>
      </c>
      <c r="F156" s="150">
        <v>2025100952</v>
      </c>
      <c r="G156" s="148" t="s">
        <v>1907</v>
      </c>
      <c r="H156" s="148">
        <v>1085346979</v>
      </c>
      <c r="I156" s="148" t="s">
        <v>3174</v>
      </c>
      <c r="J156" s="148" t="s">
        <v>771</v>
      </c>
      <c r="K156" s="151">
        <v>2025002170</v>
      </c>
      <c r="L156" s="152">
        <v>1900000</v>
      </c>
      <c r="M156" s="327">
        <v>0</v>
      </c>
    </row>
    <row r="157" spans="2:13" ht="39" customHeight="1" x14ac:dyDescent="0.25">
      <c r="B157" s="153" t="s">
        <v>733</v>
      </c>
      <c r="C157" s="153"/>
      <c r="D157" s="154">
        <v>46017</v>
      </c>
      <c r="E157" s="153" t="s">
        <v>768</v>
      </c>
      <c r="F157" s="155">
        <v>2025100956</v>
      </c>
      <c r="G157" s="153" t="s">
        <v>1864</v>
      </c>
      <c r="H157" s="153">
        <v>12964376</v>
      </c>
      <c r="I157" s="153" t="s">
        <v>3175</v>
      </c>
      <c r="J157" s="153" t="s">
        <v>771</v>
      </c>
      <c r="K157" s="156">
        <v>2025000902</v>
      </c>
      <c r="L157" s="157">
        <v>1900000</v>
      </c>
      <c r="M157" s="328">
        <v>0</v>
      </c>
    </row>
    <row r="158" spans="2:13" ht="39" customHeight="1" x14ac:dyDescent="0.25">
      <c r="B158" s="148" t="s">
        <v>733</v>
      </c>
      <c r="C158" s="148"/>
      <c r="D158" s="149">
        <v>46017</v>
      </c>
      <c r="E158" s="148" t="s">
        <v>768</v>
      </c>
      <c r="F158" s="150">
        <v>2025100957</v>
      </c>
      <c r="G158" s="148" t="s">
        <v>2855</v>
      </c>
      <c r="H158" s="148">
        <v>1004771706</v>
      </c>
      <c r="I158" s="148" t="s">
        <v>3176</v>
      </c>
      <c r="J158" s="148" t="s">
        <v>771</v>
      </c>
      <c r="K158" s="151">
        <v>2025002166</v>
      </c>
      <c r="L158" s="152">
        <v>1900000</v>
      </c>
      <c r="M158" s="327">
        <v>0</v>
      </c>
    </row>
    <row r="159" spans="2:13" ht="225" x14ac:dyDescent="0.25">
      <c r="B159" s="153" t="s">
        <v>733</v>
      </c>
      <c r="C159" s="153"/>
      <c r="D159" s="154">
        <v>46017</v>
      </c>
      <c r="E159" s="153" t="s">
        <v>768</v>
      </c>
      <c r="F159" s="155">
        <v>2025100958</v>
      </c>
      <c r="G159" s="153" t="s">
        <v>2698</v>
      </c>
      <c r="H159" s="153">
        <v>98399380</v>
      </c>
      <c r="I159" s="153" t="s">
        <v>3177</v>
      </c>
      <c r="J159" s="153" t="s">
        <v>771</v>
      </c>
      <c r="K159" s="156">
        <v>2025002165</v>
      </c>
      <c r="L159" s="157">
        <v>2500000</v>
      </c>
      <c r="M159" s="328">
        <v>0</v>
      </c>
    </row>
    <row r="160" spans="2:13" ht="21" customHeight="1" x14ac:dyDescent="0.25">
      <c r="B160" s="148" t="s">
        <v>733</v>
      </c>
      <c r="C160" s="148"/>
      <c r="D160" s="149">
        <v>46017</v>
      </c>
      <c r="E160" s="148" t="s">
        <v>768</v>
      </c>
      <c r="F160" s="150">
        <v>2025100959</v>
      </c>
      <c r="G160" s="148" t="s">
        <v>1899</v>
      </c>
      <c r="H160" s="148">
        <v>25280587</v>
      </c>
      <c r="I160" s="148" t="s">
        <v>3178</v>
      </c>
      <c r="J160" s="148" t="s">
        <v>771</v>
      </c>
      <c r="K160" s="151">
        <v>2025002518</v>
      </c>
      <c r="L160" s="152">
        <v>2500000</v>
      </c>
      <c r="M160" s="327">
        <v>0</v>
      </c>
    </row>
    <row r="161" spans="2:15" ht="26.25" customHeight="1" x14ac:dyDescent="0.25">
      <c r="B161" s="535"/>
      <c r="C161" s="535"/>
      <c r="D161" s="535"/>
      <c r="E161" s="535"/>
      <c r="F161" s="535"/>
      <c r="G161" s="535"/>
      <c r="H161" s="535"/>
      <c r="I161" s="535"/>
      <c r="J161" s="535"/>
      <c r="K161" s="33" t="s">
        <v>779</v>
      </c>
      <c r="L161" s="232">
        <f>SUM(L146:L160)</f>
        <v>32100000</v>
      </c>
      <c r="M161" s="33">
        <v>0</v>
      </c>
    </row>
    <row r="162" spans="2:15" ht="69.75" x14ac:dyDescent="0.25">
      <c r="B162" s="492" t="s">
        <v>2878</v>
      </c>
      <c r="C162" s="493"/>
      <c r="D162" s="493"/>
      <c r="E162" s="493"/>
      <c r="F162" s="493"/>
      <c r="G162" s="493"/>
      <c r="H162" s="493"/>
      <c r="I162" s="493"/>
      <c r="J162" s="493"/>
      <c r="K162" s="493"/>
      <c r="L162"/>
      <c r="M162"/>
    </row>
    <row r="163" spans="2:15" x14ac:dyDescent="0.25">
      <c r="B163" s="36" t="s">
        <v>758</v>
      </c>
      <c r="C163" s="36" t="s">
        <v>759</v>
      </c>
      <c r="D163" s="36" t="s">
        <v>760</v>
      </c>
      <c r="E163" s="36" t="s">
        <v>761</v>
      </c>
      <c r="F163" s="36" t="s">
        <v>762</v>
      </c>
      <c r="G163" s="36" t="s">
        <v>763</v>
      </c>
      <c r="H163" s="36" t="s">
        <v>764</v>
      </c>
      <c r="I163" s="36" t="s">
        <v>46</v>
      </c>
      <c r="J163" s="36" t="s">
        <v>765</v>
      </c>
      <c r="K163" s="36" t="s">
        <v>762</v>
      </c>
      <c r="L163" s="36" t="s">
        <v>766</v>
      </c>
      <c r="M163" s="36" t="s">
        <v>767</v>
      </c>
    </row>
    <row r="164" spans="2:15" x14ac:dyDescent="0.25">
      <c r="B164" s="158" t="s">
        <v>734</v>
      </c>
      <c r="C164" s="158"/>
      <c r="D164" s="159">
        <v>45956</v>
      </c>
      <c r="E164" s="158" t="s">
        <v>768</v>
      </c>
      <c r="F164" s="160">
        <v>2025590242</v>
      </c>
      <c r="G164" s="158" t="s">
        <v>2997</v>
      </c>
      <c r="H164" s="158">
        <v>37084902</v>
      </c>
      <c r="I164" s="158" t="s">
        <v>3181</v>
      </c>
      <c r="J164" s="158" t="s">
        <v>771</v>
      </c>
      <c r="K164" s="161">
        <v>2025002570</v>
      </c>
      <c r="L164" s="162">
        <v>1393333</v>
      </c>
      <c r="M164" s="325">
        <v>0</v>
      </c>
    </row>
    <row r="165" spans="2:15" x14ac:dyDescent="0.25">
      <c r="B165" s="163" t="s">
        <v>734</v>
      </c>
      <c r="C165" s="163"/>
      <c r="D165" s="164">
        <v>45956</v>
      </c>
      <c r="E165" s="163" t="s">
        <v>768</v>
      </c>
      <c r="F165" s="165">
        <v>2025590243</v>
      </c>
      <c r="G165" s="163" t="s">
        <v>1120</v>
      </c>
      <c r="H165" s="163">
        <v>1085309697</v>
      </c>
      <c r="I165" s="163" t="s">
        <v>3182</v>
      </c>
      <c r="J165" s="163" t="s">
        <v>771</v>
      </c>
      <c r="K165" s="166">
        <v>2025002167</v>
      </c>
      <c r="L165" s="167">
        <v>1900000</v>
      </c>
      <c r="M165" s="326">
        <v>0</v>
      </c>
    </row>
    <row r="166" spans="2:15" x14ac:dyDescent="0.25">
      <c r="B166" s="158" t="s">
        <v>734</v>
      </c>
      <c r="C166" s="158"/>
      <c r="D166" s="159">
        <v>45958</v>
      </c>
      <c r="E166" s="158" t="s">
        <v>768</v>
      </c>
      <c r="F166" s="160">
        <v>2025590244</v>
      </c>
      <c r="G166" s="158" t="s">
        <v>2869</v>
      </c>
      <c r="H166" s="158">
        <v>37081660</v>
      </c>
      <c r="I166" s="158" t="s">
        <v>3183</v>
      </c>
      <c r="J166" s="158" t="s">
        <v>771</v>
      </c>
      <c r="K166" s="161">
        <v>2025002168</v>
      </c>
      <c r="L166" s="162">
        <v>1900000</v>
      </c>
      <c r="M166" s="325">
        <v>0</v>
      </c>
    </row>
    <row r="167" spans="2:15" x14ac:dyDescent="0.25">
      <c r="B167" s="163" t="s">
        <v>734</v>
      </c>
      <c r="C167" s="163"/>
      <c r="D167" s="164">
        <v>45958</v>
      </c>
      <c r="E167" s="163" t="s">
        <v>768</v>
      </c>
      <c r="F167" s="165">
        <v>2025590245</v>
      </c>
      <c r="G167" s="163" t="s">
        <v>3180</v>
      </c>
      <c r="H167" s="163">
        <v>1085315321</v>
      </c>
      <c r="I167" s="163" t="s">
        <v>3184</v>
      </c>
      <c r="J167" s="163" t="s">
        <v>771</v>
      </c>
      <c r="K167" s="166">
        <v>2025002520</v>
      </c>
      <c r="L167" s="167">
        <v>1900000</v>
      </c>
      <c r="M167" s="326">
        <v>0</v>
      </c>
    </row>
    <row r="168" spans="2:15" x14ac:dyDescent="0.25">
      <c r="B168" s="158" t="s">
        <v>734</v>
      </c>
      <c r="C168" s="158"/>
      <c r="D168" s="159">
        <v>45958</v>
      </c>
      <c r="E168" s="158" t="s">
        <v>768</v>
      </c>
      <c r="F168" s="160">
        <v>2025590246</v>
      </c>
      <c r="G168" s="158" t="s">
        <v>2866</v>
      </c>
      <c r="H168" s="158">
        <v>1085321648</v>
      </c>
      <c r="I168" s="158" t="s">
        <v>3185</v>
      </c>
      <c r="J168" s="158" t="s">
        <v>771</v>
      </c>
      <c r="K168" s="161">
        <v>2025002519</v>
      </c>
      <c r="L168" s="162">
        <v>823333</v>
      </c>
      <c r="M168" s="325">
        <v>0</v>
      </c>
      <c r="N168" s="470"/>
      <c r="O168" s="470"/>
    </row>
    <row r="169" spans="2:15" x14ac:dyDescent="0.25">
      <c r="B169" s="163" t="s">
        <v>734</v>
      </c>
      <c r="C169" s="163"/>
      <c r="D169" s="164">
        <v>45990</v>
      </c>
      <c r="E169" s="163" t="s">
        <v>768</v>
      </c>
      <c r="F169" s="165">
        <v>2025590297</v>
      </c>
      <c r="G169" s="163" t="s">
        <v>2869</v>
      </c>
      <c r="H169" s="163">
        <v>37081660</v>
      </c>
      <c r="I169" s="163" t="s">
        <v>3186</v>
      </c>
      <c r="J169" s="163" t="s">
        <v>771</v>
      </c>
      <c r="K169" s="166">
        <v>2025002168</v>
      </c>
      <c r="L169" s="167">
        <v>1900000</v>
      </c>
      <c r="M169" s="326">
        <v>0</v>
      </c>
    </row>
    <row r="170" spans="2:15" x14ac:dyDescent="0.25">
      <c r="B170" s="158" t="s">
        <v>734</v>
      </c>
      <c r="C170" s="158"/>
      <c r="D170" s="159">
        <v>45990</v>
      </c>
      <c r="E170" s="158" t="s">
        <v>768</v>
      </c>
      <c r="F170" s="160">
        <v>2025590298</v>
      </c>
      <c r="G170" s="158" t="s">
        <v>3180</v>
      </c>
      <c r="H170" s="158">
        <v>1085315321</v>
      </c>
      <c r="I170" s="158" t="s">
        <v>3187</v>
      </c>
      <c r="J170" s="158" t="s">
        <v>771</v>
      </c>
      <c r="K170" s="161">
        <v>2025002520</v>
      </c>
      <c r="L170" s="162">
        <v>1900000</v>
      </c>
      <c r="M170" s="325">
        <v>0</v>
      </c>
    </row>
    <row r="171" spans="2:15" x14ac:dyDescent="0.25">
      <c r="B171" s="163" t="s">
        <v>734</v>
      </c>
      <c r="C171" s="163"/>
      <c r="D171" s="164">
        <v>45990</v>
      </c>
      <c r="E171" s="163" t="s">
        <v>768</v>
      </c>
      <c r="F171" s="165">
        <v>2025590299</v>
      </c>
      <c r="G171" s="163" t="s">
        <v>1120</v>
      </c>
      <c r="H171" s="163">
        <v>1085309697</v>
      </c>
      <c r="I171" s="163" t="s">
        <v>3188</v>
      </c>
      <c r="J171" s="163" t="s">
        <v>771</v>
      </c>
      <c r="K171" s="166">
        <v>2025002167</v>
      </c>
      <c r="L171" s="167">
        <v>1900000</v>
      </c>
      <c r="M171" s="326">
        <v>0</v>
      </c>
    </row>
    <row r="172" spans="2:15" x14ac:dyDescent="0.25">
      <c r="B172" s="158" t="s">
        <v>734</v>
      </c>
      <c r="C172" s="158"/>
      <c r="D172" s="159">
        <v>45990</v>
      </c>
      <c r="E172" s="158" t="s">
        <v>768</v>
      </c>
      <c r="F172" s="160">
        <v>2025590300</v>
      </c>
      <c r="G172" s="158" t="s">
        <v>2997</v>
      </c>
      <c r="H172" s="158">
        <v>37084902</v>
      </c>
      <c r="I172" s="158" t="s">
        <v>3189</v>
      </c>
      <c r="J172" s="158" t="s">
        <v>771</v>
      </c>
      <c r="K172" s="161">
        <v>2025002570</v>
      </c>
      <c r="L172" s="162">
        <v>1900000</v>
      </c>
      <c r="M172" s="325">
        <v>0</v>
      </c>
    </row>
    <row r="173" spans="2:15" x14ac:dyDescent="0.25">
      <c r="B173" s="163" t="s">
        <v>734</v>
      </c>
      <c r="C173" s="163"/>
      <c r="D173" s="164">
        <v>46017</v>
      </c>
      <c r="E173" s="163" t="s">
        <v>768</v>
      </c>
      <c r="F173" s="165">
        <v>2025590335</v>
      </c>
      <c r="G173" s="163" t="s">
        <v>2869</v>
      </c>
      <c r="H173" s="163">
        <v>37081660</v>
      </c>
      <c r="I173" s="163" t="s">
        <v>3190</v>
      </c>
      <c r="J173" s="163" t="s">
        <v>771</v>
      </c>
      <c r="K173" s="166">
        <v>2025002168</v>
      </c>
      <c r="L173" s="167">
        <v>1900000</v>
      </c>
      <c r="M173" s="326">
        <v>0</v>
      </c>
    </row>
    <row r="174" spans="2:15" x14ac:dyDescent="0.25">
      <c r="B174" s="158" t="s">
        <v>734</v>
      </c>
      <c r="C174" s="158"/>
      <c r="D174" s="159">
        <v>46017</v>
      </c>
      <c r="E174" s="158" t="s">
        <v>768</v>
      </c>
      <c r="F174" s="160">
        <v>2025590336</v>
      </c>
      <c r="G174" s="158" t="s">
        <v>3180</v>
      </c>
      <c r="H174" s="158">
        <v>1085315321</v>
      </c>
      <c r="I174" s="158" t="s">
        <v>3191</v>
      </c>
      <c r="J174" s="158" t="s">
        <v>771</v>
      </c>
      <c r="K174" s="161">
        <v>2025002520</v>
      </c>
      <c r="L174" s="162">
        <v>1900000</v>
      </c>
      <c r="M174" s="325">
        <v>0</v>
      </c>
    </row>
    <row r="175" spans="2:15" x14ac:dyDescent="0.25">
      <c r="B175" s="163" t="s">
        <v>734</v>
      </c>
      <c r="C175" s="163"/>
      <c r="D175" s="164">
        <v>46017</v>
      </c>
      <c r="E175" s="163" t="s">
        <v>768</v>
      </c>
      <c r="F175" s="165">
        <v>2025590337</v>
      </c>
      <c r="G175" s="163" t="s">
        <v>1120</v>
      </c>
      <c r="H175" s="163">
        <v>1085309697</v>
      </c>
      <c r="I175" s="163" t="s">
        <v>3192</v>
      </c>
      <c r="J175" s="163" t="s">
        <v>771</v>
      </c>
      <c r="K175" s="166">
        <v>2025002167</v>
      </c>
      <c r="L175" s="167">
        <v>1900000</v>
      </c>
      <c r="M175" s="326">
        <v>0</v>
      </c>
    </row>
    <row r="176" spans="2:15" x14ac:dyDescent="0.25">
      <c r="B176" s="158" t="s">
        <v>734</v>
      </c>
      <c r="C176" s="158"/>
      <c r="D176" s="159">
        <v>46017</v>
      </c>
      <c r="E176" s="158" t="s">
        <v>768</v>
      </c>
      <c r="F176" s="160">
        <v>2025590338</v>
      </c>
      <c r="G176" s="158" t="s">
        <v>2997</v>
      </c>
      <c r="H176" s="158">
        <v>37084902</v>
      </c>
      <c r="I176" s="158" t="s">
        <v>3193</v>
      </c>
      <c r="J176" s="158" t="s">
        <v>771</v>
      </c>
      <c r="K176" s="161">
        <v>2025002570</v>
      </c>
      <c r="L176" s="162">
        <v>1900000</v>
      </c>
      <c r="M176" s="325">
        <v>0</v>
      </c>
    </row>
    <row r="177" spans="2:13" x14ac:dyDescent="0.25">
      <c r="B177" s="512"/>
      <c r="C177" s="512"/>
      <c r="D177" s="512"/>
      <c r="E177" s="512"/>
      <c r="F177" s="512"/>
      <c r="G177" s="512"/>
      <c r="H177" s="512"/>
      <c r="I177" s="512"/>
      <c r="J177" s="512"/>
      <c r="K177" s="512"/>
      <c r="L177" s="571">
        <f>SUM(L164:L176)</f>
        <v>23116666</v>
      </c>
      <c r="M177" s="729"/>
    </row>
    <row r="178" spans="2:13" x14ac:dyDescent="0.25">
      <c r="B178" s="512"/>
      <c r="C178" s="512"/>
      <c r="D178" s="512"/>
      <c r="E178" s="512"/>
      <c r="F178" s="512"/>
      <c r="G178" s="512"/>
      <c r="H178" s="512"/>
      <c r="I178" s="512"/>
      <c r="J178" s="512"/>
      <c r="K178" s="512"/>
      <c r="L178" s="572"/>
      <c r="M178" s="572"/>
    </row>
    <row r="179" spans="2:13" x14ac:dyDescent="0.25">
      <c r="B179" s="579" t="s">
        <v>3205</v>
      </c>
      <c r="C179" s="579"/>
      <c r="D179" s="579"/>
      <c r="E179" s="579"/>
      <c r="F179" s="579"/>
      <c r="G179" s="579"/>
      <c r="H179" s="579"/>
      <c r="I179" s="579"/>
      <c r="J179" s="579"/>
      <c r="K179" s="30"/>
      <c r="L179" s="104"/>
      <c r="M179" s="30">
        <v>0</v>
      </c>
    </row>
    <row r="180" spans="2:13" x14ac:dyDescent="0.25">
      <c r="B180" s="36" t="s">
        <v>758</v>
      </c>
      <c r="C180" s="36" t="s">
        <v>759</v>
      </c>
      <c r="D180" s="36" t="s">
        <v>760</v>
      </c>
      <c r="E180" s="36" t="s">
        <v>761</v>
      </c>
      <c r="F180" s="36" t="s">
        <v>762</v>
      </c>
      <c r="G180" s="36" t="s">
        <v>763</v>
      </c>
      <c r="H180" s="36" t="s">
        <v>764</v>
      </c>
      <c r="I180" s="36" t="s">
        <v>46</v>
      </c>
      <c r="J180" s="36" t="s">
        <v>765</v>
      </c>
      <c r="K180" s="36" t="s">
        <v>762</v>
      </c>
      <c r="L180" s="36" t="s">
        <v>766</v>
      </c>
      <c r="M180" s="36" t="s">
        <v>767</v>
      </c>
    </row>
    <row r="181" spans="2:13" x14ac:dyDescent="0.25">
      <c r="B181" s="158" t="s">
        <v>652</v>
      </c>
      <c r="C181" s="158"/>
      <c r="D181" s="159">
        <v>45947</v>
      </c>
      <c r="E181" s="158" t="s">
        <v>1200</v>
      </c>
      <c r="F181" s="160">
        <v>2025000525</v>
      </c>
      <c r="G181" s="158" t="s">
        <v>2499</v>
      </c>
      <c r="H181" s="158">
        <v>1085345713</v>
      </c>
      <c r="I181" s="158" t="s">
        <v>3194</v>
      </c>
      <c r="J181" s="158" t="s">
        <v>771</v>
      </c>
      <c r="K181" s="161">
        <v>2025002704</v>
      </c>
      <c r="L181" s="162">
        <v>1612300</v>
      </c>
      <c r="M181" s="325">
        <v>0</v>
      </c>
    </row>
    <row r="182" spans="2:13" x14ac:dyDescent="0.25">
      <c r="B182" s="163" t="s">
        <v>652</v>
      </c>
      <c r="C182" s="163"/>
      <c r="D182" s="164">
        <v>45951</v>
      </c>
      <c r="E182" s="163" t="s">
        <v>1200</v>
      </c>
      <c r="F182" s="165">
        <v>2025000532</v>
      </c>
      <c r="G182" s="163" t="s">
        <v>1590</v>
      </c>
      <c r="H182" s="163">
        <v>900512646</v>
      </c>
      <c r="I182" s="163" t="s">
        <v>3195</v>
      </c>
      <c r="J182" s="163" t="s">
        <v>771</v>
      </c>
      <c r="K182" s="166">
        <v>2025002712</v>
      </c>
      <c r="L182" s="167">
        <v>1555000</v>
      </c>
      <c r="M182" s="326">
        <v>0</v>
      </c>
    </row>
    <row r="183" spans="2:13" x14ac:dyDescent="0.25">
      <c r="B183" s="158" t="s">
        <v>652</v>
      </c>
      <c r="C183" s="158"/>
      <c r="D183" s="159">
        <v>45954</v>
      </c>
      <c r="E183" s="158" t="s">
        <v>1200</v>
      </c>
      <c r="F183" s="160">
        <v>2025000538</v>
      </c>
      <c r="G183" s="158" t="s">
        <v>2499</v>
      </c>
      <c r="H183" s="158">
        <v>1085345713</v>
      </c>
      <c r="I183" s="158" t="s">
        <v>3196</v>
      </c>
      <c r="J183" s="158" t="s">
        <v>771</v>
      </c>
      <c r="K183" s="161">
        <v>2025002651</v>
      </c>
      <c r="L183" s="162">
        <v>150000</v>
      </c>
      <c r="M183" s="325">
        <v>0</v>
      </c>
    </row>
    <row r="184" spans="2:13" x14ac:dyDescent="0.25">
      <c r="B184" s="163" t="s">
        <v>652</v>
      </c>
      <c r="C184" s="163"/>
      <c r="D184" s="164">
        <v>45965</v>
      </c>
      <c r="E184" s="163" t="s">
        <v>1200</v>
      </c>
      <c r="F184" s="165">
        <v>2025000558</v>
      </c>
      <c r="G184" s="163" t="s">
        <v>2499</v>
      </c>
      <c r="H184" s="163">
        <v>1085345713</v>
      </c>
      <c r="I184" s="163" t="s">
        <v>3197</v>
      </c>
      <c r="J184" s="163" t="s">
        <v>771</v>
      </c>
      <c r="K184" s="166">
        <v>2025002864</v>
      </c>
      <c r="L184" s="167">
        <v>176200</v>
      </c>
      <c r="M184" s="326">
        <v>0</v>
      </c>
    </row>
    <row r="185" spans="2:13" x14ac:dyDescent="0.25">
      <c r="B185" s="158" t="s">
        <v>652</v>
      </c>
      <c r="C185" s="158"/>
      <c r="D185" s="159">
        <v>45979</v>
      </c>
      <c r="E185" s="158" t="s">
        <v>1200</v>
      </c>
      <c r="F185" s="160">
        <v>2025000597</v>
      </c>
      <c r="G185" s="158" t="s">
        <v>2499</v>
      </c>
      <c r="H185" s="158">
        <v>1085345713</v>
      </c>
      <c r="I185" s="158" t="s">
        <v>3198</v>
      </c>
      <c r="J185" s="158" t="s">
        <v>771</v>
      </c>
      <c r="K185" s="161">
        <v>2025002990</v>
      </c>
      <c r="L185" s="162">
        <v>130000</v>
      </c>
      <c r="M185" s="325">
        <v>0</v>
      </c>
    </row>
    <row r="186" spans="2:13" x14ac:dyDescent="0.25">
      <c r="B186" s="163" t="s">
        <v>652</v>
      </c>
      <c r="C186" s="163"/>
      <c r="D186" s="164">
        <v>45985</v>
      </c>
      <c r="E186" s="163" t="s">
        <v>1200</v>
      </c>
      <c r="F186" s="165">
        <v>2025000637</v>
      </c>
      <c r="G186" s="163" t="s">
        <v>2499</v>
      </c>
      <c r="H186" s="163">
        <v>1085345713</v>
      </c>
      <c r="I186" s="163" t="s">
        <v>3199</v>
      </c>
      <c r="J186" s="163" t="s">
        <v>771</v>
      </c>
      <c r="K186" s="166">
        <v>2025002992</v>
      </c>
      <c r="L186" s="167">
        <v>1802260</v>
      </c>
      <c r="M186" s="326">
        <v>0</v>
      </c>
    </row>
    <row r="187" spans="2:13" x14ac:dyDescent="0.25">
      <c r="B187" s="158" t="s">
        <v>652</v>
      </c>
      <c r="C187" s="158"/>
      <c r="D187" s="159">
        <v>45993</v>
      </c>
      <c r="E187" s="158" t="s">
        <v>1200</v>
      </c>
      <c r="F187" s="160">
        <v>2025000677</v>
      </c>
      <c r="G187" s="158" t="s">
        <v>2727</v>
      </c>
      <c r="H187" s="158">
        <v>901904903</v>
      </c>
      <c r="I187" s="158" t="s">
        <v>3200</v>
      </c>
      <c r="J187" s="158" t="s">
        <v>771</v>
      </c>
      <c r="K187" s="161">
        <v>2025003286</v>
      </c>
      <c r="L187" s="162">
        <v>85540</v>
      </c>
      <c r="M187" s="325">
        <v>0</v>
      </c>
    </row>
    <row r="188" spans="2:13" x14ac:dyDescent="0.25">
      <c r="B188" s="163" t="s">
        <v>652</v>
      </c>
      <c r="C188" s="163"/>
      <c r="D188" s="164">
        <v>46004</v>
      </c>
      <c r="E188" s="163" t="s">
        <v>1200</v>
      </c>
      <c r="F188" s="165">
        <v>2025000710</v>
      </c>
      <c r="G188" s="163" t="s">
        <v>2499</v>
      </c>
      <c r="H188" s="163">
        <v>1085345713</v>
      </c>
      <c r="I188" s="163" t="s">
        <v>3201</v>
      </c>
      <c r="J188" s="163" t="s">
        <v>771</v>
      </c>
      <c r="K188" s="166">
        <v>2025003274</v>
      </c>
      <c r="L188" s="167">
        <v>278500</v>
      </c>
      <c r="M188" s="326">
        <v>0</v>
      </c>
    </row>
    <row r="189" spans="2:13" x14ac:dyDescent="0.25">
      <c r="B189" s="158" t="s">
        <v>652</v>
      </c>
      <c r="C189" s="158"/>
      <c r="D189" s="159">
        <v>46006</v>
      </c>
      <c r="E189" s="158" t="s">
        <v>1200</v>
      </c>
      <c r="F189" s="160">
        <v>2025000712</v>
      </c>
      <c r="G189" s="158" t="s">
        <v>2499</v>
      </c>
      <c r="H189" s="158">
        <v>1085345713</v>
      </c>
      <c r="I189" s="158" t="s">
        <v>3202</v>
      </c>
      <c r="J189" s="158" t="s">
        <v>771</v>
      </c>
      <c r="K189" s="161">
        <v>2025003274</v>
      </c>
      <c r="L189" s="162">
        <v>130000</v>
      </c>
      <c r="M189" s="325">
        <v>0</v>
      </c>
    </row>
    <row r="190" spans="2:13" x14ac:dyDescent="0.25">
      <c r="B190" s="163" t="s">
        <v>652</v>
      </c>
      <c r="C190" s="163"/>
      <c r="D190" s="164">
        <v>46013</v>
      </c>
      <c r="E190" s="163" t="s">
        <v>1200</v>
      </c>
      <c r="F190" s="165">
        <v>2025000777</v>
      </c>
      <c r="G190" s="163" t="s">
        <v>2499</v>
      </c>
      <c r="H190" s="163">
        <v>1085345713</v>
      </c>
      <c r="I190" s="163" t="s">
        <v>3203</v>
      </c>
      <c r="J190" s="163" t="s">
        <v>771</v>
      </c>
      <c r="K190" s="166">
        <v>2025003274</v>
      </c>
      <c r="L190" s="167">
        <v>174000</v>
      </c>
      <c r="M190" s="326">
        <v>0</v>
      </c>
    </row>
    <row r="191" spans="2:13" x14ac:dyDescent="0.25">
      <c r="B191" s="158" t="s">
        <v>652</v>
      </c>
      <c r="C191" s="158"/>
      <c r="D191" s="159">
        <v>46020</v>
      </c>
      <c r="E191" s="158" t="s">
        <v>1200</v>
      </c>
      <c r="F191" s="160">
        <v>2025000794</v>
      </c>
      <c r="G191" s="158" t="s">
        <v>2295</v>
      </c>
      <c r="H191" s="158">
        <v>1085259295</v>
      </c>
      <c r="I191" s="158" t="s">
        <v>3204</v>
      </c>
      <c r="J191" s="158" t="s">
        <v>771</v>
      </c>
      <c r="K191" s="161">
        <v>2025000504</v>
      </c>
      <c r="L191" s="162">
        <v>11972.69</v>
      </c>
      <c r="M191" s="325">
        <v>0</v>
      </c>
    </row>
    <row r="192" spans="2:13" x14ac:dyDescent="0.25">
      <c r="B192" s="512"/>
      <c r="C192" s="512"/>
      <c r="D192" s="512"/>
      <c r="E192" s="512"/>
      <c r="F192" s="512"/>
      <c r="G192" s="512"/>
      <c r="H192" s="512"/>
      <c r="I192" s="512"/>
      <c r="J192" s="512"/>
      <c r="K192" s="512"/>
      <c r="L192" s="704">
        <f>SUM(L181:L191)</f>
        <v>6105772.6900000004</v>
      </c>
      <c r="M192" s="705"/>
    </row>
    <row r="193" spans="2:16" x14ac:dyDescent="0.25">
      <c r="B193" s="512"/>
      <c r="C193" s="512"/>
      <c r="D193" s="512"/>
      <c r="E193" s="512"/>
      <c r="F193" s="512"/>
      <c r="G193" s="512"/>
      <c r="H193" s="512"/>
      <c r="I193" s="512"/>
      <c r="J193" s="512"/>
      <c r="K193" s="512"/>
      <c r="L193" s="706"/>
      <c r="M193" s="706"/>
    </row>
    <row r="194" spans="2:16" x14ac:dyDescent="0.25">
      <c r="B194" s="192" t="s">
        <v>3210</v>
      </c>
      <c r="C194" s="25"/>
      <c r="D194" s="25"/>
      <c r="E194" s="25"/>
      <c r="F194" s="25"/>
      <c r="G194" s="25"/>
      <c r="H194" s="25"/>
      <c r="I194" s="25"/>
      <c r="J194" s="25"/>
      <c r="K194" s="25"/>
      <c r="L194" s="482"/>
      <c r="M194" s="482"/>
    </row>
    <row r="195" spans="2:16" x14ac:dyDescent="0.25">
      <c r="B195" s="510"/>
      <c r="C195" s="510"/>
      <c r="D195" s="510"/>
      <c r="E195" s="510"/>
      <c r="F195" s="510"/>
      <c r="G195" s="510"/>
      <c r="H195" s="510"/>
      <c r="I195" s="510"/>
      <c r="J195" s="510"/>
      <c r="K195" s="30"/>
      <c r="L195" s="104"/>
      <c r="M195" s="30">
        <v>0</v>
      </c>
      <c r="N195" s="470"/>
    </row>
    <row r="196" spans="2:16" x14ac:dyDescent="0.25">
      <c r="B196" s="36" t="s">
        <v>758</v>
      </c>
      <c r="C196" s="36" t="s">
        <v>759</v>
      </c>
      <c r="D196" s="36" t="s">
        <v>760</v>
      </c>
      <c r="E196" s="36" t="s">
        <v>761</v>
      </c>
      <c r="F196" s="36" t="s">
        <v>762</v>
      </c>
      <c r="G196" s="36" t="s">
        <v>763</v>
      </c>
      <c r="H196" s="36" t="s">
        <v>764</v>
      </c>
      <c r="I196" s="36" t="s">
        <v>46</v>
      </c>
      <c r="J196" s="36" t="s">
        <v>765</v>
      </c>
      <c r="K196" s="36" t="s">
        <v>762</v>
      </c>
      <c r="L196" s="36" t="s">
        <v>766</v>
      </c>
      <c r="M196" s="36" t="s">
        <v>767</v>
      </c>
    </row>
    <row r="197" spans="2:16" x14ac:dyDescent="0.25">
      <c r="B197" s="158" t="s">
        <v>653</v>
      </c>
      <c r="C197" s="158"/>
      <c r="D197" s="159">
        <v>45954</v>
      </c>
      <c r="E197" s="158" t="s">
        <v>1206</v>
      </c>
      <c r="F197" s="160">
        <v>2025000189</v>
      </c>
      <c r="G197" s="158" t="s">
        <v>2499</v>
      </c>
      <c r="H197" s="158">
        <v>1085345713</v>
      </c>
      <c r="I197" s="158" t="s">
        <v>3023</v>
      </c>
      <c r="J197" s="158" t="s">
        <v>771</v>
      </c>
      <c r="K197" s="161">
        <v>2025002700</v>
      </c>
      <c r="L197" s="162">
        <v>13000</v>
      </c>
      <c r="M197" s="325">
        <v>0</v>
      </c>
    </row>
    <row r="198" spans="2:16" x14ac:dyDescent="0.25">
      <c r="B198" s="163" t="s">
        <v>653</v>
      </c>
      <c r="C198" s="163"/>
      <c r="D198" s="164">
        <v>45979</v>
      </c>
      <c r="E198" s="163" t="s">
        <v>1206</v>
      </c>
      <c r="F198" s="165">
        <v>2025000219</v>
      </c>
      <c r="G198" s="163" t="s">
        <v>2499</v>
      </c>
      <c r="H198" s="163">
        <v>1085345713</v>
      </c>
      <c r="I198" s="163" t="s">
        <v>3206</v>
      </c>
      <c r="J198" s="163" t="s">
        <v>771</v>
      </c>
      <c r="K198" s="166">
        <v>2025002988</v>
      </c>
      <c r="L198" s="167">
        <v>340000</v>
      </c>
      <c r="M198" s="326">
        <v>0</v>
      </c>
    </row>
    <row r="199" spans="2:16" x14ac:dyDescent="0.25">
      <c r="B199" s="158" t="s">
        <v>653</v>
      </c>
      <c r="C199" s="158"/>
      <c r="D199" s="159">
        <v>45999</v>
      </c>
      <c r="E199" s="158" t="s">
        <v>1206</v>
      </c>
      <c r="F199" s="160">
        <v>2025000264</v>
      </c>
      <c r="G199" s="158" t="s">
        <v>2499</v>
      </c>
      <c r="H199" s="158">
        <v>1085345713</v>
      </c>
      <c r="I199" s="158" t="s">
        <v>3207</v>
      </c>
      <c r="J199" s="158" t="s">
        <v>771</v>
      </c>
      <c r="K199" s="161">
        <v>2025003328</v>
      </c>
      <c r="L199" s="162">
        <v>807000</v>
      </c>
      <c r="M199" s="325">
        <v>0</v>
      </c>
    </row>
    <row r="200" spans="2:16" x14ac:dyDescent="0.25">
      <c r="B200" s="163" t="s">
        <v>653</v>
      </c>
      <c r="C200" s="163"/>
      <c r="D200" s="164">
        <v>46004</v>
      </c>
      <c r="E200" s="163" t="s">
        <v>1206</v>
      </c>
      <c r="F200" s="165">
        <v>2025000268</v>
      </c>
      <c r="G200" s="163" t="s">
        <v>2499</v>
      </c>
      <c r="H200" s="163">
        <v>1085345713</v>
      </c>
      <c r="I200" s="163" t="s">
        <v>3208</v>
      </c>
      <c r="J200" s="163" t="s">
        <v>771</v>
      </c>
      <c r="K200" s="166">
        <v>2025003388</v>
      </c>
      <c r="L200" s="167">
        <v>270400</v>
      </c>
      <c r="M200" s="326">
        <v>0</v>
      </c>
    </row>
    <row r="201" spans="2:16" x14ac:dyDescent="0.25">
      <c r="B201" s="158" t="s">
        <v>653</v>
      </c>
      <c r="C201" s="158"/>
      <c r="D201" s="159">
        <v>46013</v>
      </c>
      <c r="E201" s="158" t="s">
        <v>1206</v>
      </c>
      <c r="F201" s="160">
        <v>2025000277</v>
      </c>
      <c r="G201" s="158" t="s">
        <v>2499</v>
      </c>
      <c r="H201" s="158">
        <v>1085345713</v>
      </c>
      <c r="I201" s="158" t="s">
        <v>3209</v>
      </c>
      <c r="J201" s="158" t="s">
        <v>771</v>
      </c>
      <c r="K201" s="161">
        <v>2025003327</v>
      </c>
      <c r="L201" s="162">
        <v>138000</v>
      </c>
      <c r="M201" s="325">
        <v>0</v>
      </c>
    </row>
    <row r="202" spans="2:16" x14ac:dyDescent="0.25">
      <c r="B202" s="654" t="s">
        <v>3263</v>
      </c>
      <c r="C202" s="654"/>
      <c r="D202" s="654"/>
      <c r="E202" s="654"/>
      <c r="F202" s="654"/>
      <c r="G202" s="654"/>
      <c r="H202" s="654"/>
      <c r="I202" s="654"/>
      <c r="J202" s="654"/>
      <c r="K202" s="654"/>
      <c r="L202" s="659">
        <f>SUM(L197:L201)</f>
        <v>1568400</v>
      </c>
      <c r="M202" s="660"/>
    </row>
    <row r="203" spans="2:16" x14ac:dyDescent="0.25">
      <c r="B203" s="654"/>
      <c r="C203" s="654"/>
      <c r="D203" s="654"/>
      <c r="E203" s="654"/>
      <c r="F203" s="654"/>
      <c r="G203" s="654"/>
      <c r="H203" s="654"/>
      <c r="I203" s="654"/>
      <c r="J203" s="654"/>
      <c r="K203" s="654"/>
      <c r="L203" s="660"/>
      <c r="M203" s="660"/>
    </row>
    <row r="204" spans="2:16" x14ac:dyDescent="0.25">
      <c r="B204" s="36" t="s">
        <v>758</v>
      </c>
      <c r="C204" s="36" t="s">
        <v>759</v>
      </c>
      <c r="D204" s="36" t="s">
        <v>760</v>
      </c>
      <c r="E204" s="36" t="s">
        <v>761</v>
      </c>
      <c r="F204" s="36" t="s">
        <v>762</v>
      </c>
      <c r="G204" s="36" t="s">
        <v>763</v>
      </c>
      <c r="H204" s="36" t="s">
        <v>764</v>
      </c>
      <c r="I204" s="36" t="s">
        <v>46</v>
      </c>
      <c r="J204" s="36" t="s">
        <v>765</v>
      </c>
      <c r="K204" s="36" t="s">
        <v>762</v>
      </c>
      <c r="L204" s="36" t="s">
        <v>766</v>
      </c>
      <c r="M204" s="36" t="s">
        <v>767</v>
      </c>
    </row>
    <row r="205" spans="2:16" x14ac:dyDescent="0.25">
      <c r="B205" s="158" t="s">
        <v>652</v>
      </c>
      <c r="C205" s="158"/>
      <c r="D205" s="159">
        <v>45947</v>
      </c>
      <c r="E205" s="158" t="s">
        <v>1200</v>
      </c>
      <c r="F205" s="160">
        <v>2025000525</v>
      </c>
      <c r="G205" s="158" t="s">
        <v>2499</v>
      </c>
      <c r="H205" s="158">
        <v>1085345713</v>
      </c>
      <c r="I205" s="158" t="s">
        <v>3194</v>
      </c>
      <c r="J205" s="158" t="s">
        <v>771</v>
      </c>
      <c r="K205" s="161">
        <v>2025002704</v>
      </c>
      <c r="L205" s="162">
        <v>1612300</v>
      </c>
      <c r="M205" s="325">
        <v>0</v>
      </c>
    </row>
    <row r="206" spans="2:16" x14ac:dyDescent="0.25">
      <c r="B206" s="163" t="s">
        <v>652</v>
      </c>
      <c r="C206" s="163"/>
      <c r="D206" s="164">
        <v>45951</v>
      </c>
      <c r="E206" s="163" t="s">
        <v>1200</v>
      </c>
      <c r="F206" s="165">
        <v>2025000532</v>
      </c>
      <c r="G206" s="163" t="s">
        <v>1590</v>
      </c>
      <c r="H206" s="163">
        <v>900512646</v>
      </c>
      <c r="I206" s="163" t="s">
        <v>3195</v>
      </c>
      <c r="J206" s="163" t="s">
        <v>771</v>
      </c>
      <c r="K206" s="166">
        <v>2025002712</v>
      </c>
      <c r="L206" s="167">
        <v>1555000</v>
      </c>
      <c r="M206" s="326">
        <v>0</v>
      </c>
      <c r="N206" s="470"/>
      <c r="P206" s="470"/>
    </row>
    <row r="207" spans="2:16" x14ac:dyDescent="0.25">
      <c r="B207" s="158" t="s">
        <v>652</v>
      </c>
      <c r="C207" s="158"/>
      <c r="D207" s="159">
        <v>45954</v>
      </c>
      <c r="E207" s="158" t="s">
        <v>1200</v>
      </c>
      <c r="F207" s="160">
        <v>2025000538</v>
      </c>
      <c r="G207" s="158" t="s">
        <v>2499</v>
      </c>
      <c r="H207" s="158">
        <v>1085345713</v>
      </c>
      <c r="I207" s="158" t="s">
        <v>3196</v>
      </c>
      <c r="J207" s="158" t="s">
        <v>771</v>
      </c>
      <c r="K207" s="161">
        <v>2025002651</v>
      </c>
      <c r="L207" s="162">
        <v>150000</v>
      </c>
      <c r="M207" s="325">
        <v>0</v>
      </c>
    </row>
    <row r="208" spans="2:16" x14ac:dyDescent="0.25">
      <c r="B208" s="163" t="s">
        <v>652</v>
      </c>
      <c r="C208" s="163"/>
      <c r="D208" s="164">
        <v>45965</v>
      </c>
      <c r="E208" s="163" t="s">
        <v>1200</v>
      </c>
      <c r="F208" s="165">
        <v>2025000558</v>
      </c>
      <c r="G208" s="163" t="s">
        <v>2499</v>
      </c>
      <c r="H208" s="163">
        <v>1085345713</v>
      </c>
      <c r="I208" s="163" t="s">
        <v>3197</v>
      </c>
      <c r="J208" s="163" t="s">
        <v>771</v>
      </c>
      <c r="K208" s="166">
        <v>2025002864</v>
      </c>
      <c r="L208" s="167">
        <v>176200</v>
      </c>
      <c r="M208" s="326">
        <v>0</v>
      </c>
    </row>
    <row r="209" spans="2:13" x14ac:dyDescent="0.25">
      <c r="B209" s="158" t="s">
        <v>652</v>
      </c>
      <c r="C209" s="158"/>
      <c r="D209" s="159">
        <v>45979</v>
      </c>
      <c r="E209" s="158" t="s">
        <v>1200</v>
      </c>
      <c r="F209" s="160">
        <v>2025000597</v>
      </c>
      <c r="G209" s="158" t="s">
        <v>2499</v>
      </c>
      <c r="H209" s="158">
        <v>1085345713</v>
      </c>
      <c r="I209" s="158" t="s">
        <v>3198</v>
      </c>
      <c r="J209" s="158" t="s">
        <v>771</v>
      </c>
      <c r="K209" s="161">
        <v>2025002990</v>
      </c>
      <c r="L209" s="162">
        <v>130000</v>
      </c>
      <c r="M209" s="325">
        <v>0</v>
      </c>
    </row>
    <row r="210" spans="2:13" x14ac:dyDescent="0.25">
      <c r="B210" s="163" t="s">
        <v>652</v>
      </c>
      <c r="C210" s="163"/>
      <c r="D210" s="164">
        <v>45985</v>
      </c>
      <c r="E210" s="163" t="s">
        <v>1200</v>
      </c>
      <c r="F210" s="165">
        <v>2025000637</v>
      </c>
      <c r="G210" s="163" t="s">
        <v>2499</v>
      </c>
      <c r="H210" s="163">
        <v>1085345713</v>
      </c>
      <c r="I210" s="163" t="s">
        <v>3199</v>
      </c>
      <c r="J210" s="163" t="s">
        <v>771</v>
      </c>
      <c r="K210" s="166">
        <v>2025002992</v>
      </c>
      <c r="L210" s="167">
        <v>1802260</v>
      </c>
      <c r="M210" s="326">
        <v>0</v>
      </c>
    </row>
    <row r="211" spans="2:13" x14ac:dyDescent="0.25">
      <c r="B211" s="158" t="s">
        <v>652</v>
      </c>
      <c r="C211" s="158"/>
      <c r="D211" s="159">
        <v>45993</v>
      </c>
      <c r="E211" s="158" t="s">
        <v>1200</v>
      </c>
      <c r="F211" s="160">
        <v>2025000677</v>
      </c>
      <c r="G211" s="158" t="s">
        <v>2727</v>
      </c>
      <c r="H211" s="158">
        <v>901904903</v>
      </c>
      <c r="I211" s="158" t="s">
        <v>3200</v>
      </c>
      <c r="J211" s="158" t="s">
        <v>771</v>
      </c>
      <c r="K211" s="161">
        <v>2025003286</v>
      </c>
      <c r="L211" s="162">
        <v>85540</v>
      </c>
      <c r="M211" s="325">
        <v>0</v>
      </c>
    </row>
    <row r="212" spans="2:13" x14ac:dyDescent="0.25">
      <c r="B212" s="163" t="s">
        <v>652</v>
      </c>
      <c r="C212" s="163"/>
      <c r="D212" s="164">
        <v>46004</v>
      </c>
      <c r="E212" s="163" t="s">
        <v>1200</v>
      </c>
      <c r="F212" s="165">
        <v>2025000710</v>
      </c>
      <c r="G212" s="163" t="s">
        <v>2499</v>
      </c>
      <c r="H212" s="163">
        <v>1085345713</v>
      </c>
      <c r="I212" s="163" t="s">
        <v>3201</v>
      </c>
      <c r="J212" s="163" t="s">
        <v>771</v>
      </c>
      <c r="K212" s="166">
        <v>2025003274</v>
      </c>
      <c r="L212" s="167">
        <v>278500</v>
      </c>
      <c r="M212" s="326">
        <v>0</v>
      </c>
    </row>
    <row r="213" spans="2:13" x14ac:dyDescent="0.25">
      <c r="B213" s="158" t="s">
        <v>652</v>
      </c>
      <c r="C213" s="158"/>
      <c r="D213" s="159">
        <v>46006</v>
      </c>
      <c r="E213" s="158" t="s">
        <v>1200</v>
      </c>
      <c r="F213" s="160">
        <v>2025000712</v>
      </c>
      <c r="G213" s="158" t="s">
        <v>2499</v>
      </c>
      <c r="H213" s="158">
        <v>1085345713</v>
      </c>
      <c r="I213" s="158" t="s">
        <v>3202</v>
      </c>
      <c r="J213" s="158" t="s">
        <v>771</v>
      </c>
      <c r="K213" s="161">
        <v>2025003274</v>
      </c>
      <c r="L213" s="162">
        <v>130000</v>
      </c>
      <c r="M213" s="325">
        <v>0</v>
      </c>
    </row>
    <row r="214" spans="2:13" x14ac:dyDescent="0.25">
      <c r="B214" s="163" t="s">
        <v>652</v>
      </c>
      <c r="C214" s="163"/>
      <c r="D214" s="164">
        <v>46013</v>
      </c>
      <c r="E214" s="163" t="s">
        <v>1200</v>
      </c>
      <c r="F214" s="165">
        <v>2025000777</v>
      </c>
      <c r="G214" s="163" t="s">
        <v>2499</v>
      </c>
      <c r="H214" s="163">
        <v>1085345713</v>
      </c>
      <c r="I214" s="163" t="s">
        <v>3203</v>
      </c>
      <c r="J214" s="163" t="s">
        <v>771</v>
      </c>
      <c r="K214" s="166">
        <v>2025003274</v>
      </c>
      <c r="L214" s="167">
        <v>174000</v>
      </c>
      <c r="M214" s="326">
        <v>0</v>
      </c>
    </row>
    <row r="215" spans="2:13" x14ac:dyDescent="0.25">
      <c r="B215" s="158" t="s">
        <v>652</v>
      </c>
      <c r="C215" s="158"/>
      <c r="D215" s="159">
        <v>46020</v>
      </c>
      <c r="E215" s="158" t="s">
        <v>1200</v>
      </c>
      <c r="F215" s="160">
        <v>2025000794</v>
      </c>
      <c r="G215" s="158" t="s">
        <v>2295</v>
      </c>
      <c r="H215" s="158">
        <v>1085259295</v>
      </c>
      <c r="I215" s="158" t="s">
        <v>3204</v>
      </c>
      <c r="J215" s="158" t="s">
        <v>771</v>
      </c>
      <c r="K215" s="161">
        <v>2025000504</v>
      </c>
      <c r="L215" s="162">
        <v>11972.69</v>
      </c>
      <c r="M215" s="325">
        <v>0</v>
      </c>
    </row>
    <row r="216" spans="2:13" x14ac:dyDescent="0.25">
      <c r="B216" s="517"/>
      <c r="C216" s="517"/>
      <c r="D216" s="517"/>
      <c r="E216" s="517"/>
      <c r="F216" s="517"/>
      <c r="G216" s="517"/>
      <c r="H216" s="517"/>
      <c r="I216" s="517"/>
      <c r="J216" s="517"/>
      <c r="K216" s="517"/>
      <c r="L216" s="518"/>
      <c r="M216" s="518"/>
    </row>
    <row r="217" spans="2:13" x14ac:dyDescent="0.25">
      <c r="B217" s="517"/>
      <c r="C217" s="517"/>
      <c r="D217" s="517"/>
      <c r="E217" s="517"/>
      <c r="F217" s="517"/>
      <c r="G217" s="517"/>
      <c r="H217" s="517"/>
      <c r="I217" s="517"/>
      <c r="J217" s="517"/>
      <c r="K217" s="517"/>
      <c r="L217" s="518"/>
      <c r="M217" s="518"/>
    </row>
    <row r="218" spans="2:13" x14ac:dyDescent="0.25">
      <c r="B218" s="515"/>
      <c r="C218" s="515"/>
      <c r="D218" s="515"/>
      <c r="E218" s="515"/>
      <c r="F218" s="515"/>
      <c r="G218" s="515"/>
      <c r="H218" s="515"/>
      <c r="I218" s="515"/>
      <c r="J218" s="515"/>
      <c r="K218" s="168" t="s">
        <v>779</v>
      </c>
      <c r="L218" s="180">
        <v>6105772.6900000004</v>
      </c>
      <c r="M218" s="168">
        <v>0</v>
      </c>
    </row>
    <row r="219" spans="2:13" ht="40.5" x14ac:dyDescent="0.25">
      <c r="B219" s="433" t="s">
        <v>3035</v>
      </c>
      <c r="C219" s="33"/>
      <c r="D219" s="33"/>
      <c r="E219" s="33"/>
      <c r="F219" s="33"/>
      <c r="G219" s="33"/>
      <c r="H219" s="33"/>
      <c r="I219" s="33"/>
      <c r="J219" s="33"/>
      <c r="K219" s="313"/>
    </row>
    <row r="220" spans="2:13" x14ac:dyDescent="0.25">
      <c r="E220" s="181"/>
      <c r="F220" s="181"/>
      <c r="J220" s="231"/>
    </row>
    <row r="221" spans="2:13" x14ac:dyDescent="0.25">
      <c r="B221" s="174" t="s">
        <v>758</v>
      </c>
      <c r="C221" s="174" t="s">
        <v>759</v>
      </c>
      <c r="D221" s="174" t="s">
        <v>760</v>
      </c>
      <c r="E221" s="174" t="s">
        <v>761</v>
      </c>
      <c r="F221" s="174" t="s">
        <v>762</v>
      </c>
      <c r="G221" s="174" t="s">
        <v>763</v>
      </c>
      <c r="H221" s="174" t="s">
        <v>764</v>
      </c>
      <c r="I221" s="174" t="s">
        <v>46</v>
      </c>
      <c r="J221" s="174" t="s">
        <v>765</v>
      </c>
      <c r="K221" s="174" t="s">
        <v>762</v>
      </c>
      <c r="L221" s="174" t="s">
        <v>766</v>
      </c>
      <c r="M221" s="174" t="s">
        <v>767</v>
      </c>
    </row>
    <row r="222" spans="2:13" x14ac:dyDescent="0.25">
      <c r="B222" s="158" t="s">
        <v>79</v>
      </c>
      <c r="C222" s="158"/>
      <c r="D222" s="159">
        <v>45975</v>
      </c>
      <c r="E222" s="158" t="s">
        <v>768</v>
      </c>
      <c r="F222" s="160">
        <v>2025700064</v>
      </c>
      <c r="G222" s="158" t="s">
        <v>952</v>
      </c>
      <c r="H222" s="158">
        <v>1085325713</v>
      </c>
      <c r="I222" s="158" t="s">
        <v>3211</v>
      </c>
      <c r="J222" s="158" t="s">
        <v>771</v>
      </c>
      <c r="K222" s="161">
        <v>2025003031</v>
      </c>
      <c r="L222" s="162">
        <v>1179223</v>
      </c>
      <c r="M222" s="325">
        <v>0</v>
      </c>
    </row>
    <row r="223" spans="2:13" x14ac:dyDescent="0.25">
      <c r="B223" s="163" t="s">
        <v>79</v>
      </c>
      <c r="C223" s="163"/>
      <c r="D223" s="164">
        <v>45992</v>
      </c>
      <c r="E223" s="163" t="s">
        <v>768</v>
      </c>
      <c r="F223" s="165">
        <v>2025700065</v>
      </c>
      <c r="G223" s="163" t="s">
        <v>1138</v>
      </c>
      <c r="H223" s="163">
        <v>30723791</v>
      </c>
      <c r="I223" s="163" t="s">
        <v>3212</v>
      </c>
      <c r="J223" s="163" t="s">
        <v>771</v>
      </c>
      <c r="K223" s="166">
        <v>2025003151</v>
      </c>
      <c r="L223" s="167">
        <v>125000</v>
      </c>
      <c r="M223" s="326">
        <v>0</v>
      </c>
    </row>
    <row r="224" spans="2:13" x14ac:dyDescent="0.25">
      <c r="B224" s="158" t="s">
        <v>79</v>
      </c>
      <c r="C224" s="158"/>
      <c r="D224" s="159">
        <v>46022</v>
      </c>
      <c r="E224" s="158" t="s">
        <v>768</v>
      </c>
      <c r="F224" s="160">
        <v>2025700102</v>
      </c>
      <c r="G224" s="158" t="s">
        <v>2944</v>
      </c>
      <c r="H224" s="158">
        <v>27250241</v>
      </c>
      <c r="I224" s="158" t="s">
        <v>3213</v>
      </c>
      <c r="J224" s="158" t="s">
        <v>771</v>
      </c>
      <c r="K224" s="161">
        <v>2025003600</v>
      </c>
      <c r="L224" s="162">
        <v>513471</v>
      </c>
      <c r="M224" s="325">
        <v>0</v>
      </c>
    </row>
    <row r="225" spans="2:13" x14ac:dyDescent="0.25">
      <c r="B225" s="163" t="s">
        <v>79</v>
      </c>
      <c r="C225" s="163"/>
      <c r="D225" s="164">
        <v>46022</v>
      </c>
      <c r="E225" s="163" t="s">
        <v>768</v>
      </c>
      <c r="F225" s="165">
        <v>2025700104</v>
      </c>
      <c r="G225" s="163" t="s">
        <v>1125</v>
      </c>
      <c r="H225" s="163">
        <v>59812894</v>
      </c>
      <c r="I225" s="163" t="s">
        <v>3214</v>
      </c>
      <c r="J225" s="163" t="s">
        <v>771</v>
      </c>
      <c r="K225" s="166">
        <v>2025003595</v>
      </c>
      <c r="L225" s="167">
        <v>1135860</v>
      </c>
      <c r="M225" s="326">
        <v>0</v>
      </c>
    </row>
    <row r="226" spans="2:13" x14ac:dyDescent="0.25">
      <c r="B226" s="158" t="s">
        <v>79</v>
      </c>
      <c r="C226" s="158"/>
      <c r="D226" s="159">
        <v>46022</v>
      </c>
      <c r="E226" s="158" t="s">
        <v>768</v>
      </c>
      <c r="F226" s="160">
        <v>2025700105</v>
      </c>
      <c r="G226" s="158" t="s">
        <v>1619</v>
      </c>
      <c r="H226" s="158">
        <v>59793458</v>
      </c>
      <c r="I226" s="158" t="s">
        <v>3215</v>
      </c>
      <c r="J226" s="158" t="s">
        <v>771</v>
      </c>
      <c r="K226" s="161">
        <v>2025003596</v>
      </c>
      <c r="L226" s="162">
        <v>5158100</v>
      </c>
      <c r="M226" s="325">
        <v>0</v>
      </c>
    </row>
    <row r="227" spans="2:13" x14ac:dyDescent="0.25">
      <c r="B227" s="163" t="s">
        <v>79</v>
      </c>
      <c r="C227" s="163"/>
      <c r="D227" s="164">
        <v>46022</v>
      </c>
      <c r="E227" s="163" t="s">
        <v>768</v>
      </c>
      <c r="F227" s="165">
        <v>2025700106</v>
      </c>
      <c r="G227" s="163" t="s">
        <v>1851</v>
      </c>
      <c r="H227" s="163">
        <v>87070246</v>
      </c>
      <c r="I227" s="163" t="s">
        <v>3216</v>
      </c>
      <c r="J227" s="163" t="s">
        <v>771</v>
      </c>
      <c r="K227" s="166">
        <v>2025003597</v>
      </c>
      <c r="L227" s="167">
        <v>743942</v>
      </c>
      <c r="M227" s="326">
        <v>0</v>
      </c>
    </row>
    <row r="228" spans="2:13" ht="15.75" customHeight="1" x14ac:dyDescent="0.25">
      <c r="B228" s="158" t="s">
        <v>79</v>
      </c>
      <c r="C228" s="158"/>
      <c r="D228" s="159">
        <v>46022</v>
      </c>
      <c r="E228" s="158" t="s">
        <v>768</v>
      </c>
      <c r="F228" s="160">
        <v>2025700107</v>
      </c>
      <c r="G228" s="158" t="s">
        <v>2836</v>
      </c>
      <c r="H228" s="158">
        <v>1088730564</v>
      </c>
      <c r="I228" s="158" t="s">
        <v>3217</v>
      </c>
      <c r="J228" s="158" t="s">
        <v>771</v>
      </c>
      <c r="K228" s="161">
        <v>2025003598</v>
      </c>
      <c r="L228" s="162">
        <v>522923</v>
      </c>
      <c r="M228" s="325">
        <v>0</v>
      </c>
    </row>
    <row r="229" spans="2:13" x14ac:dyDescent="0.25">
      <c r="B229" s="163" t="s">
        <v>79</v>
      </c>
      <c r="C229" s="163"/>
      <c r="D229" s="164">
        <v>46022</v>
      </c>
      <c r="E229" s="163" t="s">
        <v>768</v>
      </c>
      <c r="F229" s="165">
        <v>2025700110</v>
      </c>
      <c r="G229" s="163" t="s">
        <v>952</v>
      </c>
      <c r="H229" s="163">
        <v>1085325713</v>
      </c>
      <c r="I229" s="163" t="s">
        <v>3218</v>
      </c>
      <c r="J229" s="163" t="s">
        <v>771</v>
      </c>
      <c r="K229" s="166">
        <v>2025003603</v>
      </c>
      <c r="L229" s="167">
        <v>205684</v>
      </c>
      <c r="M229" s="326">
        <v>0</v>
      </c>
    </row>
    <row r="230" spans="2:13" x14ac:dyDescent="0.25">
      <c r="B230" s="158" t="s">
        <v>79</v>
      </c>
      <c r="C230" s="158"/>
      <c r="D230" s="159">
        <v>46022</v>
      </c>
      <c r="E230" s="158" t="s">
        <v>768</v>
      </c>
      <c r="F230" s="160">
        <v>2025700112</v>
      </c>
      <c r="G230" s="158" t="s">
        <v>3219</v>
      </c>
      <c r="H230" s="158">
        <v>1089556476</v>
      </c>
      <c r="I230" s="158" t="s">
        <v>3220</v>
      </c>
      <c r="J230" s="158" t="s">
        <v>771</v>
      </c>
      <c r="K230" s="161">
        <v>2025003605</v>
      </c>
      <c r="L230" s="162">
        <v>883641</v>
      </c>
      <c r="M230" s="325">
        <v>0</v>
      </c>
    </row>
    <row r="231" spans="2:13" x14ac:dyDescent="0.25">
      <c r="B231" s="163" t="s">
        <v>79</v>
      </c>
      <c r="C231" s="163"/>
      <c r="D231" s="164">
        <v>46022</v>
      </c>
      <c r="E231" s="163" t="s">
        <v>768</v>
      </c>
      <c r="F231" s="165">
        <v>2025700113</v>
      </c>
      <c r="G231" s="163" t="s">
        <v>1631</v>
      </c>
      <c r="H231" s="163">
        <v>1085250622</v>
      </c>
      <c r="I231" s="163" t="s">
        <v>3221</v>
      </c>
      <c r="J231" s="163" t="s">
        <v>771</v>
      </c>
      <c r="K231" s="166">
        <v>2025003606</v>
      </c>
      <c r="L231" s="167">
        <v>2631871</v>
      </c>
      <c r="M231" s="326">
        <v>0</v>
      </c>
    </row>
    <row r="232" spans="2:13" x14ac:dyDescent="0.25">
      <c r="B232" s="158" t="s">
        <v>79</v>
      </c>
      <c r="C232" s="158"/>
      <c r="D232" s="159">
        <v>46022</v>
      </c>
      <c r="E232" s="158" t="s">
        <v>768</v>
      </c>
      <c r="F232" s="160">
        <v>2025700115</v>
      </c>
      <c r="G232" s="158" t="s">
        <v>1122</v>
      </c>
      <c r="H232" s="158">
        <v>59313253</v>
      </c>
      <c r="I232" s="158" t="s">
        <v>3222</v>
      </c>
      <c r="J232" s="158" t="s">
        <v>771</v>
      </c>
      <c r="K232" s="161">
        <v>2025003608</v>
      </c>
      <c r="L232" s="162">
        <v>1135860</v>
      </c>
      <c r="M232" s="325">
        <v>0</v>
      </c>
    </row>
    <row r="233" spans="2:13" x14ac:dyDescent="0.25">
      <c r="B233" s="163" t="s">
        <v>79</v>
      </c>
      <c r="C233" s="163"/>
      <c r="D233" s="164">
        <v>46022</v>
      </c>
      <c r="E233" s="163" t="s">
        <v>768</v>
      </c>
      <c r="F233" s="165">
        <v>2025700121</v>
      </c>
      <c r="G233" s="163" t="s">
        <v>3223</v>
      </c>
      <c r="H233" s="163">
        <v>1234197685</v>
      </c>
      <c r="I233" s="163" t="s">
        <v>3224</v>
      </c>
      <c r="J233" s="163" t="s">
        <v>771</v>
      </c>
      <c r="K233" s="166">
        <v>2025003623</v>
      </c>
      <c r="L233" s="167">
        <v>1662891</v>
      </c>
      <c r="M233" s="326">
        <v>0</v>
      </c>
    </row>
    <row r="234" spans="2:13" x14ac:dyDescent="0.25">
      <c r="B234" s="158" t="s">
        <v>79</v>
      </c>
      <c r="C234" s="158"/>
      <c r="D234" s="159">
        <v>46022</v>
      </c>
      <c r="E234" s="158" t="s">
        <v>768</v>
      </c>
      <c r="F234" s="160">
        <v>2025700122</v>
      </c>
      <c r="G234" s="158" t="s">
        <v>3225</v>
      </c>
      <c r="H234" s="158">
        <v>87067468</v>
      </c>
      <c r="I234" s="158" t="s">
        <v>3226</v>
      </c>
      <c r="J234" s="158" t="s">
        <v>771</v>
      </c>
      <c r="K234" s="161">
        <v>2025003624</v>
      </c>
      <c r="L234" s="162">
        <v>978961</v>
      </c>
      <c r="M234" s="325">
        <v>0</v>
      </c>
    </row>
    <row r="235" spans="2:13" x14ac:dyDescent="0.25">
      <c r="B235" s="163" t="s">
        <v>79</v>
      </c>
      <c r="C235" s="163"/>
      <c r="D235" s="164">
        <v>46022</v>
      </c>
      <c r="E235" s="163" t="s">
        <v>768</v>
      </c>
      <c r="F235" s="165">
        <v>2025700123</v>
      </c>
      <c r="G235" s="163" t="s">
        <v>2319</v>
      </c>
      <c r="H235" s="163">
        <v>1085318203</v>
      </c>
      <c r="I235" s="163" t="s">
        <v>3227</v>
      </c>
      <c r="J235" s="163" t="s">
        <v>771</v>
      </c>
      <c r="K235" s="166">
        <v>2025003625</v>
      </c>
      <c r="L235" s="167">
        <v>1135860</v>
      </c>
      <c r="M235" s="326">
        <v>0</v>
      </c>
    </row>
    <row r="236" spans="2:13" x14ac:dyDescent="0.25">
      <c r="B236" s="158" t="s">
        <v>79</v>
      </c>
      <c r="C236" s="158"/>
      <c r="D236" s="159">
        <v>46022</v>
      </c>
      <c r="E236" s="158" t="s">
        <v>768</v>
      </c>
      <c r="F236" s="160">
        <v>2025700129</v>
      </c>
      <c r="G236" s="158" t="s">
        <v>1887</v>
      </c>
      <c r="H236" s="158">
        <v>1085272067</v>
      </c>
      <c r="I236" s="158" t="s">
        <v>3228</v>
      </c>
      <c r="J236" s="158" t="s">
        <v>771</v>
      </c>
      <c r="K236" s="161">
        <v>2025003611</v>
      </c>
      <c r="L236" s="162">
        <v>1614583</v>
      </c>
      <c r="M236" s="325">
        <v>0</v>
      </c>
    </row>
    <row r="237" spans="2:13" x14ac:dyDescent="0.25">
      <c r="B237" s="163" t="s">
        <v>79</v>
      </c>
      <c r="C237" s="163"/>
      <c r="D237" s="164">
        <v>46022</v>
      </c>
      <c r="E237" s="163" t="s">
        <v>768</v>
      </c>
      <c r="F237" s="165">
        <v>2025700132</v>
      </c>
      <c r="G237" s="163" t="s">
        <v>3028</v>
      </c>
      <c r="H237" s="163">
        <v>52960943</v>
      </c>
      <c r="I237" s="163" t="s">
        <v>3229</v>
      </c>
      <c r="J237" s="163" t="s">
        <v>771</v>
      </c>
      <c r="K237" s="166">
        <v>2025003614</v>
      </c>
      <c r="L237" s="167">
        <v>357417</v>
      </c>
      <c r="M237" s="326">
        <v>0</v>
      </c>
    </row>
    <row r="238" spans="2:13" x14ac:dyDescent="0.25">
      <c r="B238" s="158" t="s">
        <v>79</v>
      </c>
      <c r="C238" s="158"/>
      <c r="D238" s="159">
        <v>46022</v>
      </c>
      <c r="E238" s="158" t="s">
        <v>768</v>
      </c>
      <c r="F238" s="160">
        <v>2025700134</v>
      </c>
      <c r="G238" s="158" t="s">
        <v>1077</v>
      </c>
      <c r="H238" s="158">
        <v>87070281</v>
      </c>
      <c r="I238" s="158" t="s">
        <v>3230</v>
      </c>
      <c r="J238" s="158" t="s">
        <v>771</v>
      </c>
      <c r="K238" s="161">
        <v>2025003616</v>
      </c>
      <c r="L238" s="162">
        <v>210000</v>
      </c>
      <c r="M238" s="325">
        <v>0</v>
      </c>
    </row>
    <row r="239" spans="2:13" x14ac:dyDescent="0.25">
      <c r="B239" s="163" t="s">
        <v>79</v>
      </c>
      <c r="C239" s="163"/>
      <c r="D239" s="164">
        <v>46022</v>
      </c>
      <c r="E239" s="163" t="s">
        <v>768</v>
      </c>
      <c r="F239" s="165">
        <v>2025700136</v>
      </c>
      <c r="G239" s="163" t="s">
        <v>2295</v>
      </c>
      <c r="H239" s="163">
        <v>1085259295</v>
      </c>
      <c r="I239" s="163" t="s">
        <v>3231</v>
      </c>
      <c r="J239" s="163" t="s">
        <v>771</v>
      </c>
      <c r="K239" s="166">
        <v>2025003602</v>
      </c>
      <c r="L239" s="167">
        <v>2771349</v>
      </c>
      <c r="M239" s="326">
        <v>0</v>
      </c>
    </row>
    <row r="240" spans="2:13" x14ac:dyDescent="0.25">
      <c r="B240" s="158" t="s">
        <v>79</v>
      </c>
      <c r="C240" s="158"/>
      <c r="D240" s="159">
        <v>46022</v>
      </c>
      <c r="E240" s="158" t="s">
        <v>768</v>
      </c>
      <c r="F240" s="160">
        <v>2025700137</v>
      </c>
      <c r="G240" s="158" t="s">
        <v>1138</v>
      </c>
      <c r="H240" s="158">
        <v>30723791</v>
      </c>
      <c r="I240" s="158" t="s">
        <v>3232</v>
      </c>
      <c r="J240" s="158" t="s">
        <v>771</v>
      </c>
      <c r="K240" s="161">
        <v>2025003617</v>
      </c>
      <c r="L240" s="162">
        <v>4578348</v>
      </c>
      <c r="M240" s="325">
        <v>0</v>
      </c>
    </row>
    <row r="241" spans="2:13" x14ac:dyDescent="0.25">
      <c r="B241" s="512"/>
      <c r="C241" s="512"/>
      <c r="D241" s="512"/>
      <c r="E241" s="512"/>
      <c r="F241" s="512"/>
      <c r="G241" s="512"/>
      <c r="H241" s="512"/>
      <c r="I241" s="512"/>
      <c r="J241" s="512"/>
      <c r="K241" s="512"/>
      <c r="L241" s="737">
        <f>SUM(L222:L240)</f>
        <v>27544984</v>
      </c>
      <c r="M241" s="738"/>
    </row>
    <row r="242" spans="2:13" x14ac:dyDescent="0.25">
      <c r="B242" s="512"/>
      <c r="C242" s="512"/>
      <c r="D242" s="512"/>
      <c r="E242" s="512"/>
      <c r="F242" s="512"/>
      <c r="G242" s="512"/>
      <c r="H242" s="512"/>
      <c r="I242" s="512"/>
      <c r="J242" s="512"/>
      <c r="K242" s="512"/>
      <c r="L242" s="739"/>
      <c r="M242" s="739"/>
    </row>
    <row r="243" spans="2:13" ht="20.25" x14ac:dyDescent="0.25">
      <c r="B243" s="433" t="s">
        <v>3256</v>
      </c>
      <c r="C243" s="25"/>
      <c r="D243" s="25"/>
      <c r="E243" s="25"/>
      <c r="F243" s="25"/>
      <c r="G243" s="25"/>
      <c r="H243" s="25"/>
      <c r="I243" s="25"/>
      <c r="J243" s="25"/>
      <c r="K243" s="25"/>
      <c r="L243" s="488"/>
      <c r="M243" s="488"/>
    </row>
    <row r="244" spans="2:13" x14ac:dyDescent="0.25">
      <c r="B244" s="36" t="s">
        <v>758</v>
      </c>
      <c r="C244" s="36" t="s">
        <v>759</v>
      </c>
      <c r="D244" s="36" t="s">
        <v>760</v>
      </c>
      <c r="E244" s="36" t="s">
        <v>761</v>
      </c>
      <c r="F244" s="36" t="s">
        <v>762</v>
      </c>
      <c r="G244" s="36" t="s">
        <v>763</v>
      </c>
      <c r="H244" s="36" t="s">
        <v>764</v>
      </c>
      <c r="I244" s="36" t="s">
        <v>46</v>
      </c>
      <c r="J244" s="36" t="s">
        <v>765</v>
      </c>
      <c r="K244" s="36" t="s">
        <v>762</v>
      </c>
      <c r="L244" s="36" t="s">
        <v>766</v>
      </c>
      <c r="M244" s="36" t="s">
        <v>767</v>
      </c>
    </row>
    <row r="245" spans="2:13" x14ac:dyDescent="0.25">
      <c r="B245" s="158" t="s">
        <v>118</v>
      </c>
      <c r="C245" s="158"/>
      <c r="D245" s="159">
        <v>45975</v>
      </c>
      <c r="E245" s="158" t="s">
        <v>768</v>
      </c>
      <c r="F245" s="160">
        <v>2025700064</v>
      </c>
      <c r="G245" s="158" t="s">
        <v>952</v>
      </c>
      <c r="H245" s="158">
        <v>1085325713</v>
      </c>
      <c r="I245" s="158" t="s">
        <v>3211</v>
      </c>
      <c r="J245" s="158" t="s">
        <v>771</v>
      </c>
      <c r="K245" s="161">
        <v>2025003031</v>
      </c>
      <c r="L245" s="162">
        <v>1179223</v>
      </c>
      <c r="M245" s="325">
        <v>0</v>
      </c>
    </row>
    <row r="246" spans="2:13" x14ac:dyDescent="0.25">
      <c r="B246" s="163" t="s">
        <v>118</v>
      </c>
      <c r="C246" s="163"/>
      <c r="D246" s="164">
        <v>46022</v>
      </c>
      <c r="E246" s="163" t="s">
        <v>768</v>
      </c>
      <c r="F246" s="165">
        <v>2025700102</v>
      </c>
      <c r="G246" s="163" t="s">
        <v>2944</v>
      </c>
      <c r="H246" s="163">
        <v>27250241</v>
      </c>
      <c r="I246" s="163" t="s">
        <v>3213</v>
      </c>
      <c r="J246" s="163" t="s">
        <v>771</v>
      </c>
      <c r="K246" s="166">
        <v>2025003600</v>
      </c>
      <c r="L246" s="167">
        <v>513471</v>
      </c>
      <c r="M246" s="326">
        <v>0</v>
      </c>
    </row>
    <row r="247" spans="2:13" x14ac:dyDescent="0.25">
      <c r="B247" s="158" t="s">
        <v>118</v>
      </c>
      <c r="C247" s="158"/>
      <c r="D247" s="159">
        <v>46022</v>
      </c>
      <c r="E247" s="158" t="s">
        <v>768</v>
      </c>
      <c r="F247" s="160">
        <v>2025700104</v>
      </c>
      <c r="G247" s="158" t="s">
        <v>1125</v>
      </c>
      <c r="H247" s="158">
        <v>59812894</v>
      </c>
      <c r="I247" s="158" t="s">
        <v>3214</v>
      </c>
      <c r="J247" s="158" t="s">
        <v>771</v>
      </c>
      <c r="K247" s="161">
        <v>2025003595</v>
      </c>
      <c r="L247" s="162">
        <v>1135860</v>
      </c>
      <c r="M247" s="325">
        <v>0</v>
      </c>
    </row>
    <row r="248" spans="2:13" x14ac:dyDescent="0.25">
      <c r="B248" s="163" t="s">
        <v>118</v>
      </c>
      <c r="C248" s="163"/>
      <c r="D248" s="164">
        <v>46022</v>
      </c>
      <c r="E248" s="163" t="s">
        <v>768</v>
      </c>
      <c r="F248" s="165">
        <v>2025700105</v>
      </c>
      <c r="G248" s="163" t="s">
        <v>1619</v>
      </c>
      <c r="H248" s="163">
        <v>59793458</v>
      </c>
      <c r="I248" s="163" t="s">
        <v>3215</v>
      </c>
      <c r="J248" s="163" t="s">
        <v>771</v>
      </c>
      <c r="K248" s="166">
        <v>2025003596</v>
      </c>
      <c r="L248" s="167">
        <v>5158100</v>
      </c>
      <c r="M248" s="326">
        <v>0</v>
      </c>
    </row>
    <row r="249" spans="2:13" x14ac:dyDescent="0.25">
      <c r="B249" s="158" t="s">
        <v>118</v>
      </c>
      <c r="C249" s="158"/>
      <c r="D249" s="159">
        <v>46022</v>
      </c>
      <c r="E249" s="158" t="s">
        <v>768</v>
      </c>
      <c r="F249" s="160">
        <v>2025700106</v>
      </c>
      <c r="G249" s="158" t="s">
        <v>1851</v>
      </c>
      <c r="H249" s="158">
        <v>87070246</v>
      </c>
      <c r="I249" s="158" t="s">
        <v>3216</v>
      </c>
      <c r="J249" s="158" t="s">
        <v>771</v>
      </c>
      <c r="K249" s="161">
        <v>2025003597</v>
      </c>
      <c r="L249" s="162">
        <v>743942</v>
      </c>
      <c r="M249" s="325">
        <v>0</v>
      </c>
    </row>
    <row r="250" spans="2:13" x14ac:dyDescent="0.25">
      <c r="B250" s="163" t="s">
        <v>118</v>
      </c>
      <c r="C250" s="163"/>
      <c r="D250" s="164">
        <v>46022</v>
      </c>
      <c r="E250" s="163" t="s">
        <v>768</v>
      </c>
      <c r="F250" s="165">
        <v>2025700107</v>
      </c>
      <c r="G250" s="163" t="s">
        <v>2836</v>
      </c>
      <c r="H250" s="163">
        <v>1088730564</v>
      </c>
      <c r="I250" s="163" t="s">
        <v>3217</v>
      </c>
      <c r="J250" s="163" t="s">
        <v>771</v>
      </c>
      <c r="K250" s="166">
        <v>2025003598</v>
      </c>
      <c r="L250" s="167">
        <v>522923</v>
      </c>
      <c r="M250" s="326">
        <v>0</v>
      </c>
    </row>
    <row r="251" spans="2:13" x14ac:dyDescent="0.25">
      <c r="B251" s="158" t="s">
        <v>118</v>
      </c>
      <c r="C251" s="158"/>
      <c r="D251" s="159">
        <v>46022</v>
      </c>
      <c r="E251" s="158" t="s">
        <v>768</v>
      </c>
      <c r="F251" s="160">
        <v>2025700110</v>
      </c>
      <c r="G251" s="158" t="s">
        <v>952</v>
      </c>
      <c r="H251" s="158">
        <v>1085325713</v>
      </c>
      <c r="I251" s="158" t="s">
        <v>3218</v>
      </c>
      <c r="J251" s="158" t="s">
        <v>771</v>
      </c>
      <c r="K251" s="161">
        <v>2025003603</v>
      </c>
      <c r="L251" s="162">
        <v>205684</v>
      </c>
      <c r="M251" s="325">
        <v>0</v>
      </c>
    </row>
    <row r="252" spans="2:13" x14ac:dyDescent="0.25">
      <c r="B252" s="163" t="s">
        <v>118</v>
      </c>
      <c r="C252" s="163"/>
      <c r="D252" s="164">
        <v>46022</v>
      </c>
      <c r="E252" s="163" t="s">
        <v>768</v>
      </c>
      <c r="F252" s="165">
        <v>2025700112</v>
      </c>
      <c r="G252" s="163" t="s">
        <v>3219</v>
      </c>
      <c r="H252" s="163">
        <v>1089556476</v>
      </c>
      <c r="I252" s="163" t="s">
        <v>3220</v>
      </c>
      <c r="J252" s="163" t="s">
        <v>771</v>
      </c>
      <c r="K252" s="166">
        <v>2025003605</v>
      </c>
      <c r="L252" s="167">
        <v>883641</v>
      </c>
      <c r="M252" s="326">
        <v>0</v>
      </c>
    </row>
    <row r="253" spans="2:13" x14ac:dyDescent="0.25">
      <c r="B253" s="158" t="s">
        <v>118</v>
      </c>
      <c r="C253" s="158"/>
      <c r="D253" s="159">
        <v>46022</v>
      </c>
      <c r="E253" s="158" t="s">
        <v>768</v>
      </c>
      <c r="F253" s="160">
        <v>2025700113</v>
      </c>
      <c r="G253" s="158" t="s">
        <v>1631</v>
      </c>
      <c r="H253" s="158">
        <v>1085250622</v>
      </c>
      <c r="I253" s="158" t="s">
        <v>3221</v>
      </c>
      <c r="J253" s="158" t="s">
        <v>771</v>
      </c>
      <c r="K253" s="161">
        <v>2025003606</v>
      </c>
      <c r="L253" s="162">
        <v>2631871</v>
      </c>
      <c r="M253" s="325">
        <v>0</v>
      </c>
    </row>
    <row r="254" spans="2:13" x14ac:dyDescent="0.25">
      <c r="B254" s="163" t="s">
        <v>118</v>
      </c>
      <c r="C254" s="163"/>
      <c r="D254" s="164">
        <v>46022</v>
      </c>
      <c r="E254" s="163" t="s">
        <v>768</v>
      </c>
      <c r="F254" s="165">
        <v>2025700115</v>
      </c>
      <c r="G254" s="163" t="s">
        <v>1122</v>
      </c>
      <c r="H254" s="163">
        <v>59313253</v>
      </c>
      <c r="I254" s="163" t="s">
        <v>3222</v>
      </c>
      <c r="J254" s="163" t="s">
        <v>771</v>
      </c>
      <c r="K254" s="166">
        <v>2025003608</v>
      </c>
      <c r="L254" s="167">
        <v>1135860</v>
      </c>
      <c r="M254" s="326">
        <v>0</v>
      </c>
    </row>
    <row r="255" spans="2:13" x14ac:dyDescent="0.25">
      <c r="B255" s="158" t="s">
        <v>118</v>
      </c>
      <c r="C255" s="158"/>
      <c r="D255" s="159">
        <v>46022</v>
      </c>
      <c r="E255" s="158" t="s">
        <v>768</v>
      </c>
      <c r="F255" s="160">
        <v>2025700121</v>
      </c>
      <c r="G255" s="158" t="s">
        <v>3223</v>
      </c>
      <c r="H255" s="158">
        <v>1234197685</v>
      </c>
      <c r="I255" s="158" t="s">
        <v>3224</v>
      </c>
      <c r="J255" s="158" t="s">
        <v>771</v>
      </c>
      <c r="K255" s="161">
        <v>2025003623</v>
      </c>
      <c r="L255" s="162">
        <v>1662891</v>
      </c>
      <c r="M255" s="325">
        <v>0</v>
      </c>
    </row>
    <row r="256" spans="2:13" x14ac:dyDescent="0.25">
      <c r="B256" s="163" t="s">
        <v>118</v>
      </c>
      <c r="C256" s="163"/>
      <c r="D256" s="164">
        <v>46022</v>
      </c>
      <c r="E256" s="163" t="s">
        <v>768</v>
      </c>
      <c r="F256" s="165">
        <v>2025700122</v>
      </c>
      <c r="G256" s="163" t="s">
        <v>3225</v>
      </c>
      <c r="H256" s="163">
        <v>87067468</v>
      </c>
      <c r="I256" s="163" t="s">
        <v>3226</v>
      </c>
      <c r="J256" s="163" t="s">
        <v>771</v>
      </c>
      <c r="K256" s="166">
        <v>2025003624</v>
      </c>
      <c r="L256" s="167">
        <v>978961</v>
      </c>
      <c r="M256" s="326">
        <v>0</v>
      </c>
    </row>
    <row r="257" spans="2:13" x14ac:dyDescent="0.25">
      <c r="B257" s="158" t="s">
        <v>118</v>
      </c>
      <c r="C257" s="158"/>
      <c r="D257" s="159">
        <v>46022</v>
      </c>
      <c r="E257" s="158" t="s">
        <v>768</v>
      </c>
      <c r="F257" s="160">
        <v>2025700123</v>
      </c>
      <c r="G257" s="158" t="s">
        <v>2319</v>
      </c>
      <c r="H257" s="158">
        <v>1085318203</v>
      </c>
      <c r="I257" s="158" t="s">
        <v>3227</v>
      </c>
      <c r="J257" s="158" t="s">
        <v>771</v>
      </c>
      <c r="K257" s="161">
        <v>2025003625</v>
      </c>
      <c r="L257" s="162">
        <v>1135860</v>
      </c>
      <c r="M257" s="325">
        <v>0</v>
      </c>
    </row>
    <row r="258" spans="2:13" x14ac:dyDescent="0.25">
      <c r="B258" s="163" t="s">
        <v>118</v>
      </c>
      <c r="C258" s="163"/>
      <c r="D258" s="164">
        <v>46022</v>
      </c>
      <c r="E258" s="163" t="s">
        <v>768</v>
      </c>
      <c r="F258" s="165">
        <v>2025700129</v>
      </c>
      <c r="G258" s="163" t="s">
        <v>1887</v>
      </c>
      <c r="H258" s="163">
        <v>1085272067</v>
      </c>
      <c r="I258" s="163" t="s">
        <v>3228</v>
      </c>
      <c r="J258" s="163" t="s">
        <v>771</v>
      </c>
      <c r="K258" s="166">
        <v>2025003611</v>
      </c>
      <c r="L258" s="167">
        <v>1614583</v>
      </c>
      <c r="M258" s="326">
        <v>0</v>
      </c>
    </row>
    <row r="259" spans="2:13" x14ac:dyDescent="0.25">
      <c r="B259" s="158" t="s">
        <v>118</v>
      </c>
      <c r="C259" s="158"/>
      <c r="D259" s="159">
        <v>46022</v>
      </c>
      <c r="E259" s="158" t="s">
        <v>768</v>
      </c>
      <c r="F259" s="160">
        <v>2025700132</v>
      </c>
      <c r="G259" s="158" t="s">
        <v>3028</v>
      </c>
      <c r="H259" s="158">
        <v>52960943</v>
      </c>
      <c r="I259" s="158" t="s">
        <v>3229</v>
      </c>
      <c r="J259" s="158" t="s">
        <v>771</v>
      </c>
      <c r="K259" s="161">
        <v>2025003614</v>
      </c>
      <c r="L259" s="162">
        <v>357417</v>
      </c>
      <c r="M259" s="325">
        <v>0</v>
      </c>
    </row>
    <row r="260" spans="2:13" x14ac:dyDescent="0.25">
      <c r="B260" s="163" t="s">
        <v>118</v>
      </c>
      <c r="C260" s="163"/>
      <c r="D260" s="164">
        <v>46022</v>
      </c>
      <c r="E260" s="163" t="s">
        <v>768</v>
      </c>
      <c r="F260" s="165">
        <v>2025700134</v>
      </c>
      <c r="G260" s="163" t="s">
        <v>1077</v>
      </c>
      <c r="H260" s="163">
        <v>87070281</v>
      </c>
      <c r="I260" s="163" t="s">
        <v>3230</v>
      </c>
      <c r="J260" s="163" t="s">
        <v>771</v>
      </c>
      <c r="K260" s="166">
        <v>2025003616</v>
      </c>
      <c r="L260" s="167">
        <v>210000</v>
      </c>
      <c r="M260" s="326">
        <v>0</v>
      </c>
    </row>
    <row r="261" spans="2:13" x14ac:dyDescent="0.25">
      <c r="B261" s="158" t="s">
        <v>118</v>
      </c>
      <c r="C261" s="158"/>
      <c r="D261" s="159">
        <v>46022</v>
      </c>
      <c r="E261" s="158" t="s">
        <v>768</v>
      </c>
      <c r="F261" s="160">
        <v>2025700136</v>
      </c>
      <c r="G261" s="158" t="s">
        <v>2295</v>
      </c>
      <c r="H261" s="158">
        <v>1085259295</v>
      </c>
      <c r="I261" s="158" t="s">
        <v>3231</v>
      </c>
      <c r="J261" s="158" t="s">
        <v>771</v>
      </c>
      <c r="K261" s="161">
        <v>2025003602</v>
      </c>
      <c r="L261" s="162">
        <v>2771349</v>
      </c>
      <c r="M261" s="325">
        <v>0</v>
      </c>
    </row>
    <row r="262" spans="2:13" x14ac:dyDescent="0.25">
      <c r="B262" s="163" t="s">
        <v>118</v>
      </c>
      <c r="C262" s="163"/>
      <c r="D262" s="164">
        <v>46022</v>
      </c>
      <c r="E262" s="163" t="s">
        <v>768</v>
      </c>
      <c r="F262" s="165">
        <v>2025700137</v>
      </c>
      <c r="G262" s="163" t="s">
        <v>1138</v>
      </c>
      <c r="H262" s="163">
        <v>30723791</v>
      </c>
      <c r="I262" s="163" t="s">
        <v>3232</v>
      </c>
      <c r="J262" s="163" t="s">
        <v>771</v>
      </c>
      <c r="K262" s="166">
        <v>2025003617</v>
      </c>
      <c r="L262" s="167">
        <v>4578348</v>
      </c>
      <c r="M262" s="326">
        <v>0</v>
      </c>
    </row>
    <row r="263" spans="2:13" x14ac:dyDescent="0.25">
      <c r="B263" s="512"/>
      <c r="C263" s="512"/>
      <c r="D263" s="512"/>
      <c r="E263" s="512"/>
      <c r="F263" s="512"/>
      <c r="G263" s="512"/>
      <c r="H263" s="512"/>
      <c r="I263" s="512"/>
      <c r="J263" s="512"/>
      <c r="K263" s="512"/>
      <c r="L263" s="513"/>
      <c r="M263" s="513"/>
    </row>
    <row r="264" spans="2:13" x14ac:dyDescent="0.25">
      <c r="B264" s="25"/>
      <c r="C264" s="25"/>
      <c r="D264" s="25"/>
      <c r="E264" s="25"/>
      <c r="F264" s="25"/>
      <c r="G264" s="25"/>
      <c r="H264" s="25"/>
      <c r="I264" s="25"/>
      <c r="J264" s="25"/>
      <c r="K264" s="25"/>
      <c r="L264"/>
      <c r="M264"/>
    </row>
    <row r="265" spans="2:13" ht="23.25" x14ac:dyDescent="0.25">
      <c r="B265" s="736" t="s">
        <v>3257</v>
      </c>
      <c r="C265" s="736"/>
      <c r="D265" s="736"/>
      <c r="E265" s="736"/>
      <c r="F265" s="736"/>
      <c r="G265" s="736"/>
      <c r="H265" s="736"/>
      <c r="I265" s="736"/>
      <c r="J265" s="736"/>
      <c r="K265" s="30" t="s">
        <v>779</v>
      </c>
      <c r="L265" s="205">
        <v>27419984</v>
      </c>
      <c r="M265" s="30">
        <v>0</v>
      </c>
    </row>
    <row r="266" spans="2:13" x14ac:dyDescent="0.25">
      <c r="B266" s="36" t="s">
        <v>758</v>
      </c>
      <c r="C266" s="36" t="s">
        <v>759</v>
      </c>
      <c r="D266" s="36" t="s">
        <v>760</v>
      </c>
      <c r="E266" s="36" t="s">
        <v>761</v>
      </c>
      <c r="F266" s="36" t="s">
        <v>762</v>
      </c>
      <c r="G266" s="36" t="s">
        <v>763</v>
      </c>
      <c r="H266" s="36" t="s">
        <v>764</v>
      </c>
      <c r="I266" s="36" t="s">
        <v>46</v>
      </c>
      <c r="J266" s="36" t="s">
        <v>765</v>
      </c>
      <c r="K266" s="36" t="s">
        <v>762</v>
      </c>
      <c r="L266" s="36" t="s">
        <v>766</v>
      </c>
      <c r="M266" s="36" t="s">
        <v>767</v>
      </c>
    </row>
    <row r="267" spans="2:13" x14ac:dyDescent="0.25">
      <c r="B267" s="158" t="s">
        <v>2326</v>
      </c>
      <c r="C267" s="158"/>
      <c r="D267" s="159">
        <v>46022</v>
      </c>
      <c r="E267" s="158" t="s">
        <v>768</v>
      </c>
      <c r="F267" s="160">
        <v>2025700103</v>
      </c>
      <c r="G267" s="158" t="s">
        <v>1105</v>
      </c>
      <c r="H267" s="158">
        <v>1085294152</v>
      </c>
      <c r="I267" s="158" t="s">
        <v>3233</v>
      </c>
      <c r="J267" s="158" t="s">
        <v>771</v>
      </c>
      <c r="K267" s="161">
        <v>2025003594</v>
      </c>
      <c r="L267" s="162">
        <v>893728</v>
      </c>
      <c r="M267" s="325">
        <v>0</v>
      </c>
    </row>
    <row r="268" spans="2:13" x14ac:dyDescent="0.25">
      <c r="B268" s="163" t="s">
        <v>2326</v>
      </c>
      <c r="C268" s="163"/>
      <c r="D268" s="164">
        <v>46022</v>
      </c>
      <c r="E268" s="163" t="s">
        <v>768</v>
      </c>
      <c r="F268" s="165">
        <v>2025700108</v>
      </c>
      <c r="G268" s="163" t="s">
        <v>1129</v>
      </c>
      <c r="H268" s="163">
        <v>1085298437</v>
      </c>
      <c r="I268" s="163" t="s">
        <v>3234</v>
      </c>
      <c r="J268" s="163" t="s">
        <v>771</v>
      </c>
      <c r="K268" s="166">
        <v>2025003599</v>
      </c>
      <c r="L268" s="167">
        <v>845573</v>
      </c>
      <c r="M268" s="326">
        <v>0</v>
      </c>
    </row>
    <row r="269" spans="2:13" x14ac:dyDescent="0.25">
      <c r="B269" s="158" t="s">
        <v>2326</v>
      </c>
      <c r="C269" s="158"/>
      <c r="D269" s="159">
        <v>46022</v>
      </c>
      <c r="E269" s="158" t="s">
        <v>768</v>
      </c>
      <c r="F269" s="160">
        <v>2025700109</v>
      </c>
      <c r="G269" s="158" t="s">
        <v>1602</v>
      </c>
      <c r="H269" s="158">
        <v>59832519</v>
      </c>
      <c r="I269" s="158" t="s">
        <v>3235</v>
      </c>
      <c r="J269" s="158" t="s">
        <v>771</v>
      </c>
      <c r="K269" s="161">
        <v>2025003601</v>
      </c>
      <c r="L269" s="162">
        <v>684288</v>
      </c>
      <c r="M269" s="325">
        <v>0</v>
      </c>
    </row>
    <row r="270" spans="2:13" x14ac:dyDescent="0.25">
      <c r="B270" s="163" t="s">
        <v>2326</v>
      </c>
      <c r="C270" s="163"/>
      <c r="D270" s="164">
        <v>46022</v>
      </c>
      <c r="E270" s="163" t="s">
        <v>768</v>
      </c>
      <c r="F270" s="165">
        <v>2025700111</v>
      </c>
      <c r="G270" s="163" t="s">
        <v>1610</v>
      </c>
      <c r="H270" s="163">
        <v>1004214918</v>
      </c>
      <c r="I270" s="163" t="s">
        <v>3236</v>
      </c>
      <c r="J270" s="163" t="s">
        <v>771</v>
      </c>
      <c r="K270" s="166">
        <v>2025003604</v>
      </c>
      <c r="L270" s="167">
        <v>845573</v>
      </c>
      <c r="M270" s="326">
        <v>0</v>
      </c>
    </row>
    <row r="271" spans="2:13" x14ac:dyDescent="0.25">
      <c r="B271" s="158" t="s">
        <v>2326</v>
      </c>
      <c r="C271" s="158"/>
      <c r="D271" s="159">
        <v>46022</v>
      </c>
      <c r="E271" s="158" t="s">
        <v>768</v>
      </c>
      <c r="F271" s="160">
        <v>2025700118</v>
      </c>
      <c r="G271" s="158" t="s">
        <v>1598</v>
      </c>
      <c r="H271" s="158">
        <v>1085306253</v>
      </c>
      <c r="I271" s="158" t="s">
        <v>3237</v>
      </c>
      <c r="J271" s="158" t="s">
        <v>771</v>
      </c>
      <c r="K271" s="161">
        <v>2025003620</v>
      </c>
      <c r="L271" s="162">
        <v>845573</v>
      </c>
      <c r="M271" s="325">
        <v>0</v>
      </c>
    </row>
    <row r="272" spans="2:13" x14ac:dyDescent="0.25">
      <c r="B272" s="163" t="s">
        <v>2326</v>
      </c>
      <c r="C272" s="163"/>
      <c r="D272" s="164">
        <v>46022</v>
      </c>
      <c r="E272" s="163" t="s">
        <v>768</v>
      </c>
      <c r="F272" s="165">
        <v>2025700119</v>
      </c>
      <c r="G272" s="163" t="s">
        <v>1135</v>
      </c>
      <c r="H272" s="163">
        <v>59821868</v>
      </c>
      <c r="I272" s="163" t="s">
        <v>3238</v>
      </c>
      <c r="J272" s="163" t="s">
        <v>771</v>
      </c>
      <c r="K272" s="166">
        <v>2025003621</v>
      </c>
      <c r="L272" s="167">
        <v>1576687</v>
      </c>
      <c r="M272" s="326">
        <v>0</v>
      </c>
    </row>
    <row r="273" spans="2:13" x14ac:dyDescent="0.25">
      <c r="B273" s="158" t="s">
        <v>2326</v>
      </c>
      <c r="C273" s="158"/>
      <c r="D273" s="159">
        <v>46022</v>
      </c>
      <c r="E273" s="158" t="s">
        <v>768</v>
      </c>
      <c r="F273" s="160">
        <v>2025700120</v>
      </c>
      <c r="G273" s="158" t="s">
        <v>2309</v>
      </c>
      <c r="H273" s="158">
        <v>1085244325</v>
      </c>
      <c r="I273" s="158" t="s">
        <v>3239</v>
      </c>
      <c r="J273" s="158" t="s">
        <v>771</v>
      </c>
      <c r="K273" s="161">
        <v>2025003622</v>
      </c>
      <c r="L273" s="162">
        <v>845573</v>
      </c>
      <c r="M273" s="325">
        <v>0</v>
      </c>
    </row>
    <row r="274" spans="2:13" x14ac:dyDescent="0.25">
      <c r="B274" s="163" t="s">
        <v>2326</v>
      </c>
      <c r="C274" s="163"/>
      <c r="D274" s="164">
        <v>46022</v>
      </c>
      <c r="E274" s="163" t="s">
        <v>768</v>
      </c>
      <c r="F274" s="165">
        <v>2025700124</v>
      </c>
      <c r="G274" s="163" t="s">
        <v>3240</v>
      </c>
      <c r="H274" s="163">
        <v>13071501</v>
      </c>
      <c r="I274" s="163" t="s">
        <v>3241</v>
      </c>
      <c r="J274" s="163" t="s">
        <v>771</v>
      </c>
      <c r="K274" s="166">
        <v>2025003626</v>
      </c>
      <c r="L274" s="167">
        <v>684288</v>
      </c>
      <c r="M274" s="326">
        <v>0</v>
      </c>
    </row>
    <row r="275" spans="2:13" x14ac:dyDescent="0.25">
      <c r="B275" s="158" t="s">
        <v>2326</v>
      </c>
      <c r="C275" s="158"/>
      <c r="D275" s="159">
        <v>46022</v>
      </c>
      <c r="E275" s="158" t="s">
        <v>768</v>
      </c>
      <c r="F275" s="160">
        <v>2025700125</v>
      </c>
      <c r="G275" s="158" t="s">
        <v>1108</v>
      </c>
      <c r="H275" s="158">
        <v>59832769</v>
      </c>
      <c r="I275" s="158" t="s">
        <v>3242</v>
      </c>
      <c r="J275" s="158" t="s">
        <v>771</v>
      </c>
      <c r="K275" s="161">
        <v>2025003627</v>
      </c>
      <c r="L275" s="162">
        <v>845573</v>
      </c>
      <c r="M275" s="325">
        <v>0</v>
      </c>
    </row>
    <row r="276" spans="2:13" x14ac:dyDescent="0.25">
      <c r="B276" s="163" t="s">
        <v>2326</v>
      </c>
      <c r="C276" s="163"/>
      <c r="D276" s="164">
        <v>46022</v>
      </c>
      <c r="E276" s="163" t="s">
        <v>768</v>
      </c>
      <c r="F276" s="165">
        <v>2025700126</v>
      </c>
      <c r="G276" s="163" t="s">
        <v>2313</v>
      </c>
      <c r="H276" s="163">
        <v>1085265117</v>
      </c>
      <c r="I276" s="163" t="s">
        <v>3243</v>
      </c>
      <c r="J276" s="163" t="s">
        <v>771</v>
      </c>
      <c r="K276" s="166">
        <v>2025003629</v>
      </c>
      <c r="L276" s="167">
        <v>845573</v>
      </c>
      <c r="M276" s="326">
        <v>0</v>
      </c>
    </row>
    <row r="277" spans="2:13" x14ac:dyDescent="0.25">
      <c r="B277" s="158" t="s">
        <v>2326</v>
      </c>
      <c r="C277" s="158"/>
      <c r="D277" s="159">
        <v>46022</v>
      </c>
      <c r="E277" s="158" t="s">
        <v>768</v>
      </c>
      <c r="F277" s="160">
        <v>2025700127</v>
      </c>
      <c r="G277" s="158" t="s">
        <v>3244</v>
      </c>
      <c r="H277" s="158">
        <v>37080304</v>
      </c>
      <c r="I277" s="158" t="s">
        <v>3245</v>
      </c>
      <c r="J277" s="158" t="s">
        <v>771</v>
      </c>
      <c r="K277" s="161">
        <v>2025003628</v>
      </c>
      <c r="L277" s="162">
        <v>532094</v>
      </c>
      <c r="M277" s="325">
        <v>0</v>
      </c>
    </row>
    <row r="278" spans="2:13" x14ac:dyDescent="0.25">
      <c r="B278" s="163" t="s">
        <v>2326</v>
      </c>
      <c r="C278" s="163"/>
      <c r="D278" s="164">
        <v>46022</v>
      </c>
      <c r="E278" s="163" t="s">
        <v>768</v>
      </c>
      <c r="F278" s="165">
        <v>2025700128</v>
      </c>
      <c r="G278" s="163" t="s">
        <v>3038</v>
      </c>
      <c r="H278" s="163">
        <v>1085317360</v>
      </c>
      <c r="I278" s="163" t="s">
        <v>3246</v>
      </c>
      <c r="J278" s="163" t="s">
        <v>771</v>
      </c>
      <c r="K278" s="166">
        <v>2025003610</v>
      </c>
      <c r="L278" s="167">
        <v>491667</v>
      </c>
      <c r="M278" s="326">
        <v>0</v>
      </c>
    </row>
    <row r="279" spans="2:13" x14ac:dyDescent="0.25">
      <c r="B279" s="158" t="s">
        <v>2326</v>
      </c>
      <c r="C279" s="158"/>
      <c r="D279" s="159">
        <v>46022</v>
      </c>
      <c r="E279" s="158" t="s">
        <v>768</v>
      </c>
      <c r="F279" s="160">
        <v>2025700130</v>
      </c>
      <c r="G279" s="158" t="s">
        <v>1061</v>
      </c>
      <c r="H279" s="158">
        <v>12974137</v>
      </c>
      <c r="I279" s="158" t="s">
        <v>3247</v>
      </c>
      <c r="J279" s="158" t="s">
        <v>771</v>
      </c>
      <c r="K279" s="161">
        <v>2025003612</v>
      </c>
      <c r="L279" s="162">
        <v>1230364</v>
      </c>
      <c r="M279" s="325">
        <v>0</v>
      </c>
    </row>
    <row r="280" spans="2:13" x14ac:dyDescent="0.25">
      <c r="B280" s="163" t="s">
        <v>2326</v>
      </c>
      <c r="C280" s="163"/>
      <c r="D280" s="164">
        <v>46022</v>
      </c>
      <c r="E280" s="163" t="s">
        <v>768</v>
      </c>
      <c r="F280" s="165">
        <v>2025700135</v>
      </c>
      <c r="G280" s="163" t="s">
        <v>3248</v>
      </c>
      <c r="H280" s="163">
        <v>59829689</v>
      </c>
      <c r="I280" s="163" t="s">
        <v>3249</v>
      </c>
      <c r="J280" s="163" t="s">
        <v>771</v>
      </c>
      <c r="K280" s="166">
        <v>2025003618</v>
      </c>
      <c r="L280" s="167">
        <v>684288</v>
      </c>
      <c r="M280" s="326">
        <v>0</v>
      </c>
    </row>
    <row r="281" spans="2:13" x14ac:dyDescent="0.25">
      <c r="B281" s="512"/>
      <c r="C281" s="512"/>
      <c r="D281" s="512"/>
      <c r="E281" s="512"/>
      <c r="F281" s="512"/>
      <c r="G281" s="512"/>
      <c r="H281" s="512"/>
      <c r="I281" s="512"/>
      <c r="J281" s="512"/>
      <c r="K281" s="512"/>
      <c r="L281" s="571">
        <f>SUM(L267:L280)</f>
        <v>11850842</v>
      </c>
      <c r="M281" s="729"/>
    </row>
    <row r="282" spans="2:13" x14ac:dyDescent="0.25">
      <c r="B282" s="512"/>
      <c r="C282" s="512"/>
      <c r="D282" s="512"/>
      <c r="E282" s="512"/>
      <c r="F282" s="512"/>
      <c r="G282" s="512"/>
      <c r="H282" s="512"/>
      <c r="I282" s="512"/>
      <c r="J282" s="512"/>
      <c r="K282" s="512"/>
      <c r="L282" s="572"/>
      <c r="M282" s="572"/>
    </row>
    <row r="283" spans="2:13" x14ac:dyDescent="0.25">
      <c r="B283" s="516"/>
      <c r="C283" s="516"/>
      <c r="D283" s="516"/>
      <c r="E283" s="516"/>
      <c r="F283" s="516"/>
      <c r="G283" s="516"/>
      <c r="H283" s="516"/>
      <c r="I283" s="516"/>
      <c r="J283" s="516"/>
      <c r="K283" s="30"/>
      <c r="L283" s="104"/>
      <c r="M283" s="30">
        <v>0</v>
      </c>
    </row>
    <row r="284" spans="2:13" ht="23.25" x14ac:dyDescent="0.25">
      <c r="B284" s="431" t="s">
        <v>3044</v>
      </c>
      <c r="C284" s="30"/>
      <c r="D284" s="30"/>
      <c r="E284" s="30"/>
      <c r="F284" s="30"/>
      <c r="G284" s="30"/>
      <c r="H284" s="30"/>
      <c r="I284" s="30"/>
      <c r="J284" s="30"/>
      <c r="K284" s="30"/>
      <c r="L284" s="104"/>
      <c r="M284" s="30"/>
    </row>
    <row r="285" spans="2:13" x14ac:dyDescent="0.25">
      <c r="B285" s="36" t="s">
        <v>758</v>
      </c>
      <c r="C285" s="36" t="s">
        <v>759</v>
      </c>
      <c r="D285" s="36" t="s">
        <v>760</v>
      </c>
      <c r="E285" s="36" t="s">
        <v>761</v>
      </c>
      <c r="F285" s="36" t="s">
        <v>762</v>
      </c>
      <c r="G285" s="36" t="s">
        <v>763</v>
      </c>
      <c r="H285" s="36" t="s">
        <v>764</v>
      </c>
      <c r="I285" s="36" t="s">
        <v>46</v>
      </c>
      <c r="J285" s="36" t="s">
        <v>765</v>
      </c>
      <c r="K285" s="36" t="s">
        <v>762</v>
      </c>
      <c r="L285" s="36" t="s">
        <v>766</v>
      </c>
      <c r="M285" s="36" t="s">
        <v>767</v>
      </c>
    </row>
    <row r="286" spans="2:13" x14ac:dyDescent="0.25">
      <c r="B286" s="158" t="s">
        <v>2184</v>
      </c>
      <c r="C286" s="158"/>
      <c r="D286" s="159">
        <v>46022</v>
      </c>
      <c r="E286" s="158" t="s">
        <v>768</v>
      </c>
      <c r="F286" s="160">
        <v>2025700103</v>
      </c>
      <c r="G286" s="158" t="s">
        <v>1105</v>
      </c>
      <c r="H286" s="158">
        <v>1085294152</v>
      </c>
      <c r="I286" s="158" t="s">
        <v>3233</v>
      </c>
      <c r="J286" s="158" t="s">
        <v>771</v>
      </c>
      <c r="K286" s="161">
        <v>2025003594</v>
      </c>
      <c r="L286" s="162">
        <v>893728</v>
      </c>
      <c r="M286" s="325">
        <v>0</v>
      </c>
    </row>
    <row r="287" spans="2:13" x14ac:dyDescent="0.25">
      <c r="B287" s="163" t="s">
        <v>2184</v>
      </c>
      <c r="C287" s="163"/>
      <c r="D287" s="164">
        <v>46022</v>
      </c>
      <c r="E287" s="163" t="s">
        <v>768</v>
      </c>
      <c r="F287" s="165">
        <v>2025700108</v>
      </c>
      <c r="G287" s="163" t="s">
        <v>1129</v>
      </c>
      <c r="H287" s="163">
        <v>1085298437</v>
      </c>
      <c r="I287" s="163" t="s">
        <v>3234</v>
      </c>
      <c r="J287" s="163" t="s">
        <v>771</v>
      </c>
      <c r="K287" s="166">
        <v>2025003599</v>
      </c>
      <c r="L287" s="167">
        <v>845573</v>
      </c>
      <c r="M287" s="326">
        <v>0</v>
      </c>
    </row>
    <row r="288" spans="2:13" x14ac:dyDescent="0.25">
      <c r="B288" s="158" t="s">
        <v>2184</v>
      </c>
      <c r="C288" s="158"/>
      <c r="D288" s="159">
        <v>46022</v>
      </c>
      <c r="E288" s="158" t="s">
        <v>768</v>
      </c>
      <c r="F288" s="160">
        <v>2025700109</v>
      </c>
      <c r="G288" s="158" t="s">
        <v>1602</v>
      </c>
      <c r="H288" s="158">
        <v>59832519</v>
      </c>
      <c r="I288" s="158" t="s">
        <v>3235</v>
      </c>
      <c r="J288" s="158" t="s">
        <v>771</v>
      </c>
      <c r="K288" s="161">
        <v>2025003601</v>
      </c>
      <c r="L288" s="162">
        <v>684288</v>
      </c>
      <c r="M288" s="325">
        <v>0</v>
      </c>
    </row>
    <row r="289" spans="2:14" x14ac:dyDescent="0.25">
      <c r="B289" s="163" t="s">
        <v>2184</v>
      </c>
      <c r="C289" s="163"/>
      <c r="D289" s="164">
        <v>46022</v>
      </c>
      <c r="E289" s="163" t="s">
        <v>768</v>
      </c>
      <c r="F289" s="165">
        <v>2025700111</v>
      </c>
      <c r="G289" s="163" t="s">
        <v>1610</v>
      </c>
      <c r="H289" s="163">
        <v>1004214918</v>
      </c>
      <c r="I289" s="163" t="s">
        <v>3236</v>
      </c>
      <c r="J289" s="163" t="s">
        <v>771</v>
      </c>
      <c r="K289" s="166">
        <v>2025003604</v>
      </c>
      <c r="L289" s="167">
        <v>845573</v>
      </c>
      <c r="M289" s="326">
        <v>0</v>
      </c>
    </row>
    <row r="290" spans="2:14" x14ac:dyDescent="0.25">
      <c r="B290" s="158" t="s">
        <v>2184</v>
      </c>
      <c r="C290" s="158"/>
      <c r="D290" s="159">
        <v>46022</v>
      </c>
      <c r="E290" s="158" t="s">
        <v>768</v>
      </c>
      <c r="F290" s="160">
        <v>2025700118</v>
      </c>
      <c r="G290" s="158" t="s">
        <v>1598</v>
      </c>
      <c r="H290" s="158">
        <v>1085306253</v>
      </c>
      <c r="I290" s="158" t="s">
        <v>3237</v>
      </c>
      <c r="J290" s="158" t="s">
        <v>771</v>
      </c>
      <c r="K290" s="161">
        <v>2025003620</v>
      </c>
      <c r="L290" s="162">
        <v>845573</v>
      </c>
      <c r="M290" s="325">
        <v>0</v>
      </c>
    </row>
    <row r="291" spans="2:14" x14ac:dyDescent="0.25">
      <c r="B291" s="163" t="s">
        <v>2184</v>
      </c>
      <c r="C291" s="163"/>
      <c r="D291" s="164">
        <v>46022</v>
      </c>
      <c r="E291" s="163" t="s">
        <v>768</v>
      </c>
      <c r="F291" s="165">
        <v>2025700119</v>
      </c>
      <c r="G291" s="163" t="s">
        <v>1135</v>
      </c>
      <c r="H291" s="163">
        <v>59821868</v>
      </c>
      <c r="I291" s="163" t="s">
        <v>3238</v>
      </c>
      <c r="J291" s="163" t="s">
        <v>771</v>
      </c>
      <c r="K291" s="166">
        <v>2025003621</v>
      </c>
      <c r="L291" s="167">
        <v>1576687</v>
      </c>
      <c r="M291" s="326">
        <v>0</v>
      </c>
    </row>
    <row r="292" spans="2:14" x14ac:dyDescent="0.25">
      <c r="B292" s="158" t="s">
        <v>2184</v>
      </c>
      <c r="C292" s="158"/>
      <c r="D292" s="159">
        <v>46022</v>
      </c>
      <c r="E292" s="158" t="s">
        <v>768</v>
      </c>
      <c r="F292" s="160">
        <v>2025700120</v>
      </c>
      <c r="G292" s="158" t="s">
        <v>2309</v>
      </c>
      <c r="H292" s="158">
        <v>1085244325</v>
      </c>
      <c r="I292" s="158" t="s">
        <v>3239</v>
      </c>
      <c r="J292" s="158" t="s">
        <v>771</v>
      </c>
      <c r="K292" s="161">
        <v>2025003622</v>
      </c>
      <c r="L292" s="162">
        <v>845573</v>
      </c>
      <c r="M292" s="325">
        <v>0</v>
      </c>
    </row>
    <row r="293" spans="2:14" x14ac:dyDescent="0.25">
      <c r="B293" s="163" t="s">
        <v>2184</v>
      </c>
      <c r="C293" s="163"/>
      <c r="D293" s="164">
        <v>46022</v>
      </c>
      <c r="E293" s="163" t="s">
        <v>768</v>
      </c>
      <c r="F293" s="165">
        <v>2025700124</v>
      </c>
      <c r="G293" s="163" t="s">
        <v>3240</v>
      </c>
      <c r="H293" s="163">
        <v>13071501</v>
      </c>
      <c r="I293" s="163" t="s">
        <v>3241</v>
      </c>
      <c r="J293" s="163" t="s">
        <v>771</v>
      </c>
      <c r="K293" s="166">
        <v>2025003626</v>
      </c>
      <c r="L293" s="167">
        <v>684288</v>
      </c>
      <c r="M293" s="326">
        <v>0</v>
      </c>
    </row>
    <row r="294" spans="2:14" x14ac:dyDescent="0.25">
      <c r="B294" s="158" t="s">
        <v>2184</v>
      </c>
      <c r="C294" s="158"/>
      <c r="D294" s="159">
        <v>46022</v>
      </c>
      <c r="E294" s="158" t="s">
        <v>768</v>
      </c>
      <c r="F294" s="160">
        <v>2025700125</v>
      </c>
      <c r="G294" s="158" t="s">
        <v>1108</v>
      </c>
      <c r="H294" s="158">
        <v>59832769</v>
      </c>
      <c r="I294" s="158" t="s">
        <v>3242</v>
      </c>
      <c r="J294" s="158" t="s">
        <v>771</v>
      </c>
      <c r="K294" s="161">
        <v>2025003627</v>
      </c>
      <c r="L294" s="162">
        <v>845573</v>
      </c>
      <c r="M294" s="325">
        <v>0</v>
      </c>
    </row>
    <row r="295" spans="2:14" x14ac:dyDescent="0.25">
      <c r="B295" s="163" t="s">
        <v>2184</v>
      </c>
      <c r="C295" s="163"/>
      <c r="D295" s="164">
        <v>46022</v>
      </c>
      <c r="E295" s="163" t="s">
        <v>768</v>
      </c>
      <c r="F295" s="165">
        <v>2025700126</v>
      </c>
      <c r="G295" s="163" t="s">
        <v>2313</v>
      </c>
      <c r="H295" s="163">
        <v>1085265117</v>
      </c>
      <c r="I295" s="163" t="s">
        <v>3243</v>
      </c>
      <c r="J295" s="163" t="s">
        <v>771</v>
      </c>
      <c r="K295" s="166">
        <v>2025003629</v>
      </c>
      <c r="L295" s="167">
        <v>845573</v>
      </c>
      <c r="M295" s="326">
        <v>0</v>
      </c>
    </row>
    <row r="296" spans="2:14" x14ac:dyDescent="0.25">
      <c r="B296" s="158" t="s">
        <v>2184</v>
      </c>
      <c r="C296" s="158"/>
      <c r="D296" s="159">
        <v>46022</v>
      </c>
      <c r="E296" s="158" t="s">
        <v>768</v>
      </c>
      <c r="F296" s="160">
        <v>2025700127</v>
      </c>
      <c r="G296" s="158" t="s">
        <v>3244</v>
      </c>
      <c r="H296" s="158">
        <v>37080304</v>
      </c>
      <c r="I296" s="158" t="s">
        <v>3245</v>
      </c>
      <c r="J296" s="158" t="s">
        <v>771</v>
      </c>
      <c r="K296" s="161">
        <v>2025003628</v>
      </c>
      <c r="L296" s="162">
        <v>532094</v>
      </c>
      <c r="M296" s="325">
        <v>0</v>
      </c>
    </row>
    <row r="297" spans="2:14" x14ac:dyDescent="0.25">
      <c r="B297" s="163" t="s">
        <v>2184</v>
      </c>
      <c r="C297" s="163"/>
      <c r="D297" s="164">
        <v>46022</v>
      </c>
      <c r="E297" s="163" t="s">
        <v>768</v>
      </c>
      <c r="F297" s="165">
        <v>2025700128</v>
      </c>
      <c r="G297" s="163" t="s">
        <v>3038</v>
      </c>
      <c r="H297" s="163">
        <v>1085317360</v>
      </c>
      <c r="I297" s="163" t="s">
        <v>3246</v>
      </c>
      <c r="J297" s="163" t="s">
        <v>771</v>
      </c>
      <c r="K297" s="166">
        <v>2025003610</v>
      </c>
      <c r="L297" s="167">
        <v>491667</v>
      </c>
      <c r="M297" s="326">
        <v>0</v>
      </c>
    </row>
    <row r="298" spans="2:14" x14ac:dyDescent="0.25">
      <c r="B298" s="158" t="s">
        <v>2184</v>
      </c>
      <c r="C298" s="158"/>
      <c r="D298" s="159">
        <v>46022</v>
      </c>
      <c r="E298" s="158" t="s">
        <v>768</v>
      </c>
      <c r="F298" s="160">
        <v>2025700130</v>
      </c>
      <c r="G298" s="158" t="s">
        <v>1061</v>
      </c>
      <c r="H298" s="158">
        <v>12974137</v>
      </c>
      <c r="I298" s="158" t="s">
        <v>3247</v>
      </c>
      <c r="J298" s="158" t="s">
        <v>771</v>
      </c>
      <c r="K298" s="161">
        <v>2025003612</v>
      </c>
      <c r="L298" s="162">
        <v>1230364</v>
      </c>
      <c r="M298" s="325">
        <v>0</v>
      </c>
    </row>
    <row r="299" spans="2:14" x14ac:dyDescent="0.25">
      <c r="B299" s="163" t="s">
        <v>2184</v>
      </c>
      <c r="C299" s="163"/>
      <c r="D299" s="164">
        <v>46022</v>
      </c>
      <c r="E299" s="163" t="s">
        <v>768</v>
      </c>
      <c r="F299" s="165">
        <v>2025700135</v>
      </c>
      <c r="G299" s="163" t="s">
        <v>3248</v>
      </c>
      <c r="H299" s="163">
        <v>59829689</v>
      </c>
      <c r="I299" s="163" t="s">
        <v>3249</v>
      </c>
      <c r="J299" s="163" t="s">
        <v>771</v>
      </c>
      <c r="K299" s="166">
        <v>2025003618</v>
      </c>
      <c r="L299" s="167">
        <v>684288</v>
      </c>
      <c r="M299" s="326">
        <v>0</v>
      </c>
    </row>
    <row r="300" spans="2:14" x14ac:dyDescent="0.25">
      <c r="B300" s="517"/>
      <c r="C300" s="517"/>
      <c r="D300" s="517"/>
      <c r="E300" s="517"/>
      <c r="F300" s="517"/>
      <c r="G300" s="517"/>
      <c r="H300" s="517"/>
      <c r="I300" s="517"/>
      <c r="J300" s="517"/>
      <c r="K300" s="517"/>
      <c r="L300" s="740">
        <f>SUM(L286:L299)</f>
        <v>11850842</v>
      </c>
      <c r="M300" s="741"/>
    </row>
    <row r="301" spans="2:14" x14ac:dyDescent="0.25">
      <c r="B301" s="517"/>
      <c r="C301" s="517"/>
      <c r="D301" s="517"/>
      <c r="E301" s="517"/>
      <c r="F301" s="517"/>
      <c r="G301" s="517"/>
      <c r="H301" s="517"/>
      <c r="I301" s="517"/>
      <c r="J301" s="517"/>
      <c r="K301" s="517"/>
      <c r="L301" s="741"/>
      <c r="M301" s="741"/>
    </row>
    <row r="302" spans="2:14" x14ac:dyDescent="0.25">
      <c r="B302" s="25"/>
      <c r="C302" s="25"/>
      <c r="D302" s="25"/>
      <c r="E302" s="25"/>
      <c r="F302" s="25"/>
      <c r="G302" s="25"/>
      <c r="H302" s="25"/>
      <c r="I302" s="25"/>
      <c r="J302" s="25"/>
      <c r="K302" s="25"/>
      <c r="L302" s="484"/>
      <c r="M302" s="484"/>
    </row>
    <row r="303" spans="2:14" ht="23.25" x14ac:dyDescent="0.25">
      <c r="B303" s="494" t="s">
        <v>3045</v>
      </c>
      <c r="C303" s="25"/>
      <c r="D303" s="25"/>
      <c r="E303" s="25"/>
      <c r="F303" s="25"/>
      <c r="G303" s="25"/>
      <c r="H303" s="25"/>
      <c r="I303" s="25"/>
      <c r="J303" s="25"/>
      <c r="K303" s="25"/>
      <c r="L303" s="484"/>
      <c r="M303" s="484"/>
      <c r="N303" s="470"/>
    </row>
    <row r="304" spans="2:14" x14ac:dyDescent="0.25">
      <c r="B304" s="36" t="s">
        <v>758</v>
      </c>
      <c r="C304" s="36" t="s">
        <v>759</v>
      </c>
      <c r="D304" s="36" t="s">
        <v>760</v>
      </c>
      <c r="E304" s="36" t="s">
        <v>761</v>
      </c>
      <c r="F304" s="36" t="s">
        <v>762</v>
      </c>
      <c r="G304" s="36" t="s">
        <v>763</v>
      </c>
      <c r="H304" s="36" t="s">
        <v>764</v>
      </c>
      <c r="I304" s="36" t="s">
        <v>46</v>
      </c>
      <c r="J304" s="36" t="s">
        <v>765</v>
      </c>
      <c r="K304" s="36" t="s">
        <v>762</v>
      </c>
      <c r="L304" s="36" t="s">
        <v>766</v>
      </c>
      <c r="M304" s="36" t="s">
        <v>767</v>
      </c>
    </row>
    <row r="305" spans="2:13" x14ac:dyDescent="0.25">
      <c r="B305" s="158" t="s">
        <v>2731</v>
      </c>
      <c r="C305" s="158"/>
      <c r="D305" s="159">
        <v>45944</v>
      </c>
      <c r="E305" s="158" t="s">
        <v>768</v>
      </c>
      <c r="F305" s="160">
        <v>2025700063</v>
      </c>
      <c r="G305" s="158" t="s">
        <v>2317</v>
      </c>
      <c r="H305" s="158">
        <v>1085307853</v>
      </c>
      <c r="I305" s="158" t="s">
        <v>3250</v>
      </c>
      <c r="J305" s="158" t="s">
        <v>771</v>
      </c>
      <c r="K305" s="161">
        <v>2025002646</v>
      </c>
      <c r="L305" s="162">
        <v>737753</v>
      </c>
      <c r="M305" s="325">
        <v>0</v>
      </c>
    </row>
    <row r="306" spans="2:13" x14ac:dyDescent="0.25">
      <c r="B306" s="163" t="s">
        <v>2731</v>
      </c>
      <c r="C306" s="163"/>
      <c r="D306" s="164">
        <v>46022</v>
      </c>
      <c r="E306" s="163" t="s">
        <v>768</v>
      </c>
      <c r="F306" s="165">
        <v>2025700114</v>
      </c>
      <c r="G306" s="163" t="s">
        <v>1121</v>
      </c>
      <c r="H306" s="163">
        <v>30741765</v>
      </c>
      <c r="I306" s="163" t="s">
        <v>3251</v>
      </c>
      <c r="J306" s="163" t="s">
        <v>771</v>
      </c>
      <c r="K306" s="166">
        <v>2025003607</v>
      </c>
      <c r="L306" s="167">
        <v>845573</v>
      </c>
      <c r="M306" s="326">
        <v>0</v>
      </c>
    </row>
    <row r="307" spans="2:13" x14ac:dyDescent="0.25">
      <c r="B307" s="158" t="s">
        <v>2731</v>
      </c>
      <c r="C307" s="158"/>
      <c r="D307" s="159">
        <v>46022</v>
      </c>
      <c r="E307" s="158" t="s">
        <v>768</v>
      </c>
      <c r="F307" s="160">
        <v>2025700116</v>
      </c>
      <c r="G307" s="158" t="s">
        <v>1123</v>
      </c>
      <c r="H307" s="158">
        <v>37084173</v>
      </c>
      <c r="I307" s="158" t="s">
        <v>3252</v>
      </c>
      <c r="J307" s="158" t="s">
        <v>771</v>
      </c>
      <c r="K307" s="161">
        <v>2025003609</v>
      </c>
      <c r="L307" s="162">
        <v>845573</v>
      </c>
      <c r="M307" s="325">
        <v>0</v>
      </c>
    </row>
    <row r="308" spans="2:13" x14ac:dyDescent="0.25">
      <c r="B308" s="163" t="s">
        <v>2731</v>
      </c>
      <c r="C308" s="163"/>
      <c r="D308" s="164">
        <v>46022</v>
      </c>
      <c r="E308" s="163" t="s">
        <v>768</v>
      </c>
      <c r="F308" s="165">
        <v>2025700117</v>
      </c>
      <c r="G308" s="163" t="s">
        <v>1109</v>
      </c>
      <c r="H308" s="163">
        <v>98395640</v>
      </c>
      <c r="I308" s="163" t="s">
        <v>3253</v>
      </c>
      <c r="J308" s="163" t="s">
        <v>771</v>
      </c>
      <c r="K308" s="166">
        <v>2025003619</v>
      </c>
      <c r="L308" s="167">
        <v>708523</v>
      </c>
      <c r="M308" s="326">
        <v>0</v>
      </c>
    </row>
    <row r="309" spans="2:13" x14ac:dyDescent="0.25">
      <c r="B309" s="158" t="s">
        <v>2731</v>
      </c>
      <c r="C309" s="158"/>
      <c r="D309" s="159">
        <v>46022</v>
      </c>
      <c r="E309" s="158" t="s">
        <v>768</v>
      </c>
      <c r="F309" s="160">
        <v>2025700131</v>
      </c>
      <c r="G309" s="158" t="s">
        <v>2866</v>
      </c>
      <c r="H309" s="158">
        <v>1085321648</v>
      </c>
      <c r="I309" s="158" t="s">
        <v>3254</v>
      </c>
      <c r="J309" s="158" t="s">
        <v>771</v>
      </c>
      <c r="K309" s="161">
        <v>2025003613</v>
      </c>
      <c r="L309" s="162">
        <v>173624</v>
      </c>
      <c r="M309" s="325">
        <v>0</v>
      </c>
    </row>
    <row r="310" spans="2:13" x14ac:dyDescent="0.25">
      <c r="B310" s="163" t="s">
        <v>2731</v>
      </c>
      <c r="C310" s="163"/>
      <c r="D310" s="164">
        <v>46022</v>
      </c>
      <c r="E310" s="163" t="s">
        <v>768</v>
      </c>
      <c r="F310" s="165">
        <v>2025700133</v>
      </c>
      <c r="G310" s="163" t="s">
        <v>2302</v>
      </c>
      <c r="H310" s="163">
        <v>1085341546</v>
      </c>
      <c r="I310" s="163" t="s">
        <v>3255</v>
      </c>
      <c r="J310" s="163" t="s">
        <v>771</v>
      </c>
      <c r="K310" s="166">
        <v>2025003615</v>
      </c>
      <c r="L310" s="167">
        <v>845573</v>
      </c>
      <c r="M310" s="326">
        <v>0</v>
      </c>
    </row>
    <row r="311" spans="2:13" x14ac:dyDescent="0.25">
      <c r="B311" s="512"/>
      <c r="C311" s="512"/>
      <c r="D311" s="512"/>
      <c r="E311" s="512"/>
      <c r="F311" s="512"/>
      <c r="G311" s="512"/>
      <c r="H311" s="512"/>
      <c r="I311" s="512"/>
      <c r="J311" s="512"/>
      <c r="K311" s="512"/>
      <c r="L311" s="704">
        <f>SUM(L305:L310)</f>
        <v>4156619</v>
      </c>
      <c r="M311" s="705"/>
    </row>
    <row r="312" spans="2:13" x14ac:dyDescent="0.25">
      <c r="B312" s="512"/>
      <c r="C312" s="512"/>
      <c r="D312" s="512"/>
      <c r="E312" s="512"/>
      <c r="F312" s="512"/>
      <c r="G312" s="512"/>
      <c r="H312" s="512"/>
      <c r="I312" s="512"/>
      <c r="J312" s="512"/>
      <c r="K312" s="512"/>
      <c r="L312" s="706"/>
      <c r="M312" s="706"/>
    </row>
    <row r="313" spans="2:13" ht="23.25" x14ac:dyDescent="0.25">
      <c r="B313" s="494" t="s">
        <v>3264</v>
      </c>
      <c r="C313" s="25"/>
      <c r="D313" s="25"/>
      <c r="E313" s="25"/>
      <c r="F313" s="25"/>
      <c r="G313" s="25"/>
      <c r="H313" s="25"/>
      <c r="I313" s="25"/>
      <c r="J313" s="25"/>
      <c r="K313" s="25"/>
      <c r="L313" s="482"/>
      <c r="M313" s="482"/>
    </row>
    <row r="314" spans="2:13" x14ac:dyDescent="0.25">
      <c r="B314" s="36" t="s">
        <v>758</v>
      </c>
      <c r="C314" s="36" t="s">
        <v>759</v>
      </c>
      <c r="D314" s="36" t="s">
        <v>760</v>
      </c>
      <c r="E314" s="36" t="s">
        <v>761</v>
      </c>
      <c r="F314" s="36" t="s">
        <v>762</v>
      </c>
      <c r="G314" s="36" t="s">
        <v>763</v>
      </c>
      <c r="H314" s="36" t="s">
        <v>764</v>
      </c>
      <c r="I314" s="36" t="s">
        <v>46</v>
      </c>
      <c r="J314" s="36" t="s">
        <v>765</v>
      </c>
      <c r="K314" s="36" t="s">
        <v>762</v>
      </c>
      <c r="L314" s="36" t="s">
        <v>766</v>
      </c>
      <c r="M314" s="36" t="s">
        <v>767</v>
      </c>
    </row>
    <row r="315" spans="2:13" x14ac:dyDescent="0.25">
      <c r="B315" s="158" t="s">
        <v>2731</v>
      </c>
      <c r="C315" s="158"/>
      <c r="D315" s="159">
        <v>45944</v>
      </c>
      <c r="E315" s="158" t="s">
        <v>768</v>
      </c>
      <c r="F315" s="160">
        <v>2025700063</v>
      </c>
      <c r="G315" s="158" t="s">
        <v>2317</v>
      </c>
      <c r="H315" s="158">
        <v>1085307853</v>
      </c>
      <c r="I315" s="158" t="s">
        <v>3250</v>
      </c>
      <c r="J315" s="158" t="s">
        <v>771</v>
      </c>
      <c r="K315" s="161">
        <v>2025002646</v>
      </c>
      <c r="L315" s="162">
        <v>737753</v>
      </c>
      <c r="M315" s="325">
        <v>0</v>
      </c>
    </row>
    <row r="316" spans="2:13" x14ac:dyDescent="0.25">
      <c r="B316" s="163" t="s">
        <v>2731</v>
      </c>
      <c r="C316" s="163"/>
      <c r="D316" s="164">
        <v>46022</v>
      </c>
      <c r="E316" s="163" t="s">
        <v>768</v>
      </c>
      <c r="F316" s="165">
        <v>2025700114</v>
      </c>
      <c r="G316" s="163" t="s">
        <v>1121</v>
      </c>
      <c r="H316" s="163">
        <v>30741765</v>
      </c>
      <c r="I316" s="163" t="s">
        <v>3251</v>
      </c>
      <c r="J316" s="163" t="s">
        <v>771</v>
      </c>
      <c r="K316" s="166">
        <v>2025003607</v>
      </c>
      <c r="L316" s="167">
        <v>845573</v>
      </c>
      <c r="M316" s="326">
        <v>0</v>
      </c>
    </row>
    <row r="317" spans="2:13" x14ac:dyDescent="0.25">
      <c r="B317" s="158" t="s">
        <v>2731</v>
      </c>
      <c r="C317" s="158"/>
      <c r="D317" s="159">
        <v>46022</v>
      </c>
      <c r="E317" s="158" t="s">
        <v>768</v>
      </c>
      <c r="F317" s="160">
        <v>2025700116</v>
      </c>
      <c r="G317" s="158" t="s">
        <v>1123</v>
      </c>
      <c r="H317" s="158">
        <v>37084173</v>
      </c>
      <c r="I317" s="158" t="s">
        <v>3252</v>
      </c>
      <c r="J317" s="158" t="s">
        <v>771</v>
      </c>
      <c r="K317" s="161">
        <v>2025003609</v>
      </c>
      <c r="L317" s="162">
        <v>845573</v>
      </c>
      <c r="M317" s="325">
        <v>0</v>
      </c>
    </row>
    <row r="318" spans="2:13" x14ac:dyDescent="0.25">
      <c r="B318" s="163" t="s">
        <v>2731</v>
      </c>
      <c r="C318" s="163"/>
      <c r="D318" s="164">
        <v>46022</v>
      </c>
      <c r="E318" s="163" t="s">
        <v>768</v>
      </c>
      <c r="F318" s="165">
        <v>2025700117</v>
      </c>
      <c r="G318" s="163" t="s">
        <v>1109</v>
      </c>
      <c r="H318" s="163">
        <v>98395640</v>
      </c>
      <c r="I318" s="163" t="s">
        <v>3253</v>
      </c>
      <c r="J318" s="163" t="s">
        <v>771</v>
      </c>
      <c r="K318" s="166">
        <v>2025003619</v>
      </c>
      <c r="L318" s="167">
        <v>708523</v>
      </c>
      <c r="M318" s="326">
        <v>0</v>
      </c>
    </row>
    <row r="319" spans="2:13" x14ac:dyDescent="0.25">
      <c r="B319" s="158" t="s">
        <v>2731</v>
      </c>
      <c r="C319" s="158"/>
      <c r="D319" s="159">
        <v>46022</v>
      </c>
      <c r="E319" s="158" t="s">
        <v>768</v>
      </c>
      <c r="F319" s="160">
        <v>2025700131</v>
      </c>
      <c r="G319" s="158" t="s">
        <v>2866</v>
      </c>
      <c r="H319" s="158">
        <v>1085321648</v>
      </c>
      <c r="I319" s="158" t="s">
        <v>3254</v>
      </c>
      <c r="J319" s="158" t="s">
        <v>771</v>
      </c>
      <c r="K319" s="161">
        <v>2025003613</v>
      </c>
      <c r="L319" s="162">
        <v>173624</v>
      </c>
      <c r="M319" s="325">
        <v>0</v>
      </c>
    </row>
    <row r="320" spans="2:13" x14ac:dyDescent="0.25">
      <c r="B320" s="163" t="s">
        <v>2731</v>
      </c>
      <c r="C320" s="163"/>
      <c r="D320" s="164">
        <v>46022</v>
      </c>
      <c r="E320" s="163" t="s">
        <v>768</v>
      </c>
      <c r="F320" s="165">
        <v>2025700133</v>
      </c>
      <c r="G320" s="163" t="s">
        <v>2302</v>
      </c>
      <c r="H320" s="163">
        <v>1085341546</v>
      </c>
      <c r="I320" s="163" t="s">
        <v>3255</v>
      </c>
      <c r="J320" s="163" t="s">
        <v>771</v>
      </c>
      <c r="K320" s="166">
        <v>2025003615</v>
      </c>
      <c r="L320" s="167">
        <v>845573</v>
      </c>
      <c r="M320" s="326">
        <v>0</v>
      </c>
    </row>
    <row r="321" spans="2:13" x14ac:dyDescent="0.25">
      <c r="B321" s="517"/>
      <c r="C321" s="517"/>
      <c r="D321" s="517"/>
      <c r="E321" s="517"/>
      <c r="F321" s="517"/>
      <c r="G321" s="517"/>
      <c r="H321" s="517"/>
      <c r="I321" s="517"/>
      <c r="J321" s="517"/>
      <c r="K321" s="517"/>
      <c r="L321" s="518"/>
      <c r="M321" s="518"/>
    </row>
    <row r="322" spans="2:13" x14ac:dyDescent="0.25">
      <c r="B322" s="517"/>
      <c r="C322" s="517"/>
      <c r="D322" s="517"/>
      <c r="E322" s="517"/>
      <c r="F322" s="517"/>
      <c r="G322" s="517"/>
      <c r="H322" s="517"/>
      <c r="I322" s="517"/>
      <c r="J322" s="517"/>
      <c r="K322" s="517"/>
      <c r="L322" s="518"/>
      <c r="M322" s="518"/>
    </row>
    <row r="323" spans="2:13" x14ac:dyDescent="0.25">
      <c r="B323" s="515"/>
      <c r="C323" s="515"/>
      <c r="D323" s="515"/>
      <c r="E323" s="515"/>
      <c r="F323" s="515"/>
      <c r="G323" s="515"/>
      <c r="H323" s="515"/>
      <c r="I323" s="515"/>
      <c r="J323" s="515"/>
      <c r="K323" s="168" t="s">
        <v>779</v>
      </c>
      <c r="L323" s="180">
        <v>4156619</v>
      </c>
      <c r="M323" s="168">
        <v>0</v>
      </c>
    </row>
    <row r="324" spans="2:13" x14ac:dyDescent="0.25">
      <c r="B324" s="25"/>
      <c r="C324" s="25"/>
      <c r="D324" s="25"/>
      <c r="E324" s="25"/>
      <c r="F324" s="25"/>
      <c r="G324" s="25"/>
      <c r="H324" s="25"/>
      <c r="I324" s="25"/>
      <c r="J324" s="25"/>
      <c r="K324" s="25"/>
      <c r="L324" s="32"/>
      <c r="M324" s="32"/>
    </row>
    <row r="325" spans="2:13" x14ac:dyDescent="0.25">
      <c r="B325" s="25"/>
      <c r="C325" s="25"/>
      <c r="D325" s="25"/>
      <c r="E325" s="25"/>
      <c r="F325" s="25"/>
      <c r="G325" s="25"/>
      <c r="H325" s="25"/>
      <c r="I325" s="25"/>
      <c r="J325" s="25"/>
      <c r="K325" s="25"/>
      <c r="L325" s="32"/>
      <c r="M325" s="32"/>
    </row>
    <row r="326" spans="2:13" x14ac:dyDescent="0.25">
      <c r="B326" s="25"/>
      <c r="C326" s="25"/>
      <c r="D326" s="25"/>
      <c r="E326" s="25"/>
      <c r="F326" s="25"/>
      <c r="G326" s="25"/>
      <c r="H326" s="25"/>
      <c r="I326" s="25"/>
      <c r="J326" s="25"/>
      <c r="K326" s="25"/>
      <c r="L326" s="32"/>
      <c r="M326" s="32"/>
    </row>
    <row r="327" spans="2:13" x14ac:dyDescent="0.25">
      <c r="B327" s="25"/>
      <c r="C327" s="25"/>
      <c r="D327" s="25"/>
      <c r="E327" s="25"/>
      <c r="F327" s="25"/>
      <c r="G327" s="25"/>
      <c r="H327" s="25"/>
      <c r="I327" s="25"/>
      <c r="J327" s="25"/>
      <c r="K327" s="25"/>
      <c r="L327" s="32"/>
      <c r="M327" s="32"/>
    </row>
    <row r="328" spans="2:13" x14ac:dyDescent="0.25">
      <c r="B328" s="25"/>
      <c r="C328" s="25"/>
      <c r="D328" s="25"/>
      <c r="E328" s="25"/>
      <c r="F328" s="25"/>
      <c r="G328" s="25"/>
      <c r="H328" s="25"/>
      <c r="I328" s="25"/>
      <c r="J328" s="25"/>
      <c r="K328" s="25"/>
      <c r="L328" s="32"/>
      <c r="M328" s="32"/>
    </row>
    <row r="329" spans="2:13" x14ac:dyDescent="0.25">
      <c r="B329" s="25"/>
      <c r="C329" s="25"/>
      <c r="D329" s="25"/>
      <c r="E329" s="25"/>
      <c r="F329" s="25"/>
      <c r="G329" s="25"/>
      <c r="H329" s="25"/>
      <c r="I329" s="25"/>
      <c r="J329" s="25"/>
      <c r="K329" s="25"/>
      <c r="L329" s="484"/>
      <c r="M329" s="484"/>
    </row>
    <row r="330" spans="2:13" x14ac:dyDescent="0.25">
      <c r="B330" s="730"/>
      <c r="C330" s="731"/>
      <c r="D330" s="731"/>
      <c r="E330" s="731"/>
      <c r="F330" s="731"/>
      <c r="G330" s="731"/>
      <c r="H330" s="731"/>
      <c r="I330" s="732"/>
      <c r="J330" s="733"/>
      <c r="K330" s="734"/>
      <c r="L330" s="734"/>
      <c r="M330" s="735"/>
    </row>
    <row r="331" spans="2:13" x14ac:dyDescent="0.25">
      <c r="C331" s="712" t="s">
        <v>2189</v>
      </c>
      <c r="D331" s="712"/>
      <c r="E331" s="712"/>
      <c r="F331" s="712"/>
      <c r="G331" s="712"/>
      <c r="H331" s="712"/>
      <c r="I331" s="712"/>
    </row>
    <row r="332" spans="2:13" ht="28.5" x14ac:dyDescent="0.25">
      <c r="C332" s="418"/>
      <c r="D332" s="316" t="s">
        <v>2741</v>
      </c>
      <c r="E332" s="316" t="s">
        <v>2736</v>
      </c>
      <c r="F332" s="316" t="s">
        <v>2899</v>
      </c>
      <c r="G332" s="316" t="s">
        <v>3046</v>
      </c>
      <c r="H332" s="316" t="s">
        <v>3258</v>
      </c>
      <c r="I332" s="316" t="s">
        <v>2740</v>
      </c>
      <c r="J332" s="316" t="s">
        <v>2195</v>
      </c>
      <c r="K332" s="419"/>
    </row>
    <row r="333" spans="2:13" x14ac:dyDescent="0.25">
      <c r="C333" s="172" t="s">
        <v>1769</v>
      </c>
      <c r="D333" s="317">
        <v>4377900</v>
      </c>
      <c r="E333" s="317">
        <v>722110</v>
      </c>
      <c r="F333" s="317">
        <v>921640</v>
      </c>
      <c r="G333" s="317">
        <v>1466460</v>
      </c>
      <c r="H333" s="317">
        <f>+L22</f>
        <v>1196740</v>
      </c>
      <c r="I333" s="317">
        <f>H333-G333</f>
        <v>-269720</v>
      </c>
      <c r="J333" s="423">
        <f>+(H333/G333)-1</f>
        <v>-0.18392591683373571</v>
      </c>
      <c r="K333" s="422"/>
    </row>
    <row r="334" spans="2:13" x14ac:dyDescent="0.25">
      <c r="C334" s="172" t="s">
        <v>1155</v>
      </c>
      <c r="D334" s="317">
        <v>26861780</v>
      </c>
      <c r="E334" s="317">
        <v>26226070</v>
      </c>
      <c r="F334" s="317">
        <v>27323120</v>
      </c>
      <c r="G334" s="317">
        <v>28066840</v>
      </c>
      <c r="H334" s="317">
        <f>+L9+L16</f>
        <v>28691540</v>
      </c>
      <c r="I334" s="317">
        <f t="shared" ref="I334:I343" si="0">H334-G334</f>
        <v>624700</v>
      </c>
      <c r="J334" s="423">
        <f t="shared" ref="J334:J342" si="1">+(H334/G334)-1</f>
        <v>2.225758225721175E-2</v>
      </c>
      <c r="K334" s="422"/>
    </row>
    <row r="335" spans="2:13" x14ac:dyDescent="0.25">
      <c r="C335" s="172" t="s">
        <v>1481</v>
      </c>
      <c r="D335" s="317">
        <v>2594248.13</v>
      </c>
      <c r="E335" s="317">
        <v>2791022.2199999997</v>
      </c>
      <c r="F335" s="317">
        <v>6061075.6500000004</v>
      </c>
      <c r="G335" s="317">
        <v>530421.73</v>
      </c>
      <c r="H335" s="317">
        <f>+L27+L47</f>
        <v>4386991</v>
      </c>
      <c r="I335" s="317">
        <f t="shared" si="0"/>
        <v>3856569.27</v>
      </c>
      <c r="J335" s="423">
        <f t="shared" si="1"/>
        <v>7.2707603249964894</v>
      </c>
      <c r="K335" s="422"/>
    </row>
    <row r="336" spans="2:13" x14ac:dyDescent="0.25">
      <c r="C336" s="172" t="s">
        <v>2188</v>
      </c>
      <c r="D336" s="317">
        <v>1248363</v>
      </c>
      <c r="E336" s="317">
        <v>1266035</v>
      </c>
      <c r="F336" s="317">
        <v>1267576</v>
      </c>
      <c r="G336" s="317">
        <v>1340580</v>
      </c>
      <c r="H336" s="317">
        <f>+L63</f>
        <v>968933</v>
      </c>
      <c r="I336" s="317">
        <f t="shared" si="0"/>
        <v>-371647</v>
      </c>
      <c r="J336" s="423">
        <f t="shared" si="1"/>
        <v>-0.27722851303167284</v>
      </c>
      <c r="K336" s="422"/>
    </row>
    <row r="337" spans="3:13" x14ac:dyDescent="0.25">
      <c r="C337" s="172" t="s">
        <v>1199</v>
      </c>
      <c r="D337" s="317">
        <v>29762646</v>
      </c>
      <c r="E337" s="317">
        <v>29707365.399999999</v>
      </c>
      <c r="F337" s="317">
        <v>25011970</v>
      </c>
      <c r="G337" s="317">
        <v>27691910</v>
      </c>
      <c r="H337" s="317">
        <f>+L74+L84</f>
        <v>27535264</v>
      </c>
      <c r="I337" s="317">
        <f t="shared" si="0"/>
        <v>-156646</v>
      </c>
      <c r="J337" s="423">
        <f t="shared" si="1"/>
        <v>-5.6567423482164481E-3</v>
      </c>
      <c r="K337" s="422"/>
    </row>
    <row r="338" spans="3:13" x14ac:dyDescent="0.25">
      <c r="C338" s="172" t="s">
        <v>2073</v>
      </c>
      <c r="D338" s="317">
        <v>33939748</v>
      </c>
      <c r="E338" s="317">
        <v>98426955</v>
      </c>
      <c r="F338" s="317">
        <v>140916945</v>
      </c>
      <c r="G338" s="317">
        <v>127048140</v>
      </c>
      <c r="H338" s="317">
        <f>+L143+L161+L177</f>
        <v>167965647</v>
      </c>
      <c r="I338" s="317">
        <f t="shared" si="0"/>
        <v>40917507</v>
      </c>
      <c r="J338" s="423">
        <f t="shared" si="1"/>
        <v>0.32206301485405464</v>
      </c>
      <c r="K338" s="422"/>
    </row>
    <row r="339" spans="3:13" x14ac:dyDescent="0.25">
      <c r="C339" s="172" t="s">
        <v>2163</v>
      </c>
      <c r="D339" s="317">
        <v>0</v>
      </c>
      <c r="E339" s="317">
        <v>3106645</v>
      </c>
      <c r="F339" s="317">
        <v>0</v>
      </c>
      <c r="G339" s="317">
        <v>0</v>
      </c>
      <c r="H339" s="317">
        <v>0</v>
      </c>
      <c r="I339" s="317">
        <f t="shared" si="0"/>
        <v>0</v>
      </c>
      <c r="J339" s="423">
        <v>0</v>
      </c>
      <c r="K339" s="422"/>
    </row>
    <row r="340" spans="3:13" x14ac:dyDescent="0.25">
      <c r="C340" s="172" t="s">
        <v>2074</v>
      </c>
      <c r="D340" s="317">
        <v>4906663.76</v>
      </c>
      <c r="E340" s="317">
        <v>7063774.3899999997</v>
      </c>
      <c r="F340" s="317">
        <v>3351965</v>
      </c>
      <c r="G340" s="317">
        <v>6426052</v>
      </c>
      <c r="H340" s="317">
        <f>+L192+L202</f>
        <v>7674172.6900000004</v>
      </c>
      <c r="I340" s="317">
        <f t="shared" si="0"/>
        <v>1248120.6900000004</v>
      </c>
      <c r="J340" s="495">
        <f t="shared" si="1"/>
        <v>0.19422822753379521</v>
      </c>
      <c r="K340" s="481"/>
      <c r="L340" s="470"/>
      <c r="M340" s="470"/>
    </row>
    <row r="341" spans="3:13" x14ac:dyDescent="0.25">
      <c r="C341" s="172" t="s">
        <v>2063</v>
      </c>
      <c r="D341" s="317">
        <v>88064</v>
      </c>
      <c r="E341" s="317">
        <v>192025</v>
      </c>
      <c r="F341" s="317">
        <v>124513</v>
      </c>
      <c r="G341" s="317">
        <v>34026</v>
      </c>
      <c r="H341" s="317">
        <f>+L92</f>
        <v>211601</v>
      </c>
      <c r="I341" s="317">
        <f t="shared" si="0"/>
        <v>177575</v>
      </c>
      <c r="J341" s="495">
        <f t="shared" si="1"/>
        <v>5.2188032680891085</v>
      </c>
      <c r="K341" s="422"/>
    </row>
    <row r="342" spans="3:13" x14ac:dyDescent="0.25">
      <c r="C342" s="172" t="s">
        <v>2327</v>
      </c>
      <c r="D342" s="317">
        <v>38591074</v>
      </c>
      <c r="E342" s="317">
        <v>1645162</v>
      </c>
      <c r="F342" s="317">
        <v>3237771</v>
      </c>
      <c r="G342" s="317">
        <v>6505138</v>
      </c>
      <c r="H342" s="317">
        <f>+L265+L300+L311</f>
        <v>43427445</v>
      </c>
      <c r="I342" s="317">
        <f t="shared" si="0"/>
        <v>36922307</v>
      </c>
      <c r="J342" s="495">
        <f t="shared" si="1"/>
        <v>5.6758683674350952</v>
      </c>
      <c r="K342" s="422"/>
    </row>
    <row r="343" spans="3:13" x14ac:dyDescent="0.25">
      <c r="C343" s="172" t="s">
        <v>2579</v>
      </c>
      <c r="D343" s="317">
        <v>38540604</v>
      </c>
      <c r="E343" s="317">
        <v>1645162</v>
      </c>
      <c r="F343" s="317">
        <v>3237771</v>
      </c>
      <c r="G343" s="317">
        <v>6005445</v>
      </c>
      <c r="H343" s="317">
        <f>+L241+L281+L323</f>
        <v>43552445</v>
      </c>
      <c r="I343" s="317">
        <f t="shared" si="0"/>
        <v>37547000</v>
      </c>
      <c r="J343" s="495">
        <f>+(H343/G343)-1</f>
        <v>6.2521594985883642</v>
      </c>
      <c r="K343" s="422"/>
      <c r="L343" s="470"/>
      <c r="M343" s="470"/>
    </row>
    <row r="344" spans="3:13" x14ac:dyDescent="0.25">
      <c r="C344" s="316" t="s">
        <v>2193</v>
      </c>
      <c r="D344" s="262">
        <f>SUM(D333:D343)</f>
        <v>180911090.88999999</v>
      </c>
      <c r="E344" s="262">
        <v>172792326.00999999</v>
      </c>
      <c r="F344" s="262">
        <f>SUM(F333:F343)</f>
        <v>211454346.65000001</v>
      </c>
      <c r="G344" s="262">
        <f>SUM(G333:G343)</f>
        <v>205115012.73000002</v>
      </c>
      <c r="H344" s="262">
        <f>SUM(H333:H343)</f>
        <v>325610778.69</v>
      </c>
      <c r="I344" s="262">
        <f>SUM(I333:I343)</f>
        <v>120495765.95999999</v>
      </c>
      <c r="J344" s="423">
        <f>+(H344/G344)-1</f>
        <v>0.58745463999074854</v>
      </c>
      <c r="K344" s="422"/>
    </row>
  </sheetData>
  <mergeCells count="49">
    <mergeCell ref="C331:I331"/>
    <mergeCell ref="B9:J9"/>
    <mergeCell ref="B16:J16"/>
    <mergeCell ref="B47:J47"/>
    <mergeCell ref="B143:K143"/>
    <mergeCell ref="B177:K178"/>
    <mergeCell ref="B195:J195"/>
    <mergeCell ref="B202:K203"/>
    <mergeCell ref="B92:K93"/>
    <mergeCell ref="B74:K74"/>
    <mergeCell ref="B241:K242"/>
    <mergeCell ref="B216:K217"/>
    <mergeCell ref="B218:J218"/>
    <mergeCell ref="L92:M93"/>
    <mergeCell ref="B94:J94"/>
    <mergeCell ref="B330:I330"/>
    <mergeCell ref="J330:M330"/>
    <mergeCell ref="B311:K312"/>
    <mergeCell ref="L311:M312"/>
    <mergeCell ref="B321:K322"/>
    <mergeCell ref="L321:M322"/>
    <mergeCell ref="B323:J323"/>
    <mergeCell ref="L177:M178"/>
    <mergeCell ref="B179:J179"/>
    <mergeCell ref="B192:K193"/>
    <mergeCell ref="L192:M193"/>
    <mergeCell ref="B161:J161"/>
    <mergeCell ref="L216:M217"/>
    <mergeCell ref="L202:M203"/>
    <mergeCell ref="L74:M74"/>
    <mergeCell ref="B83:K83"/>
    <mergeCell ref="L83:M83"/>
    <mergeCell ref="B84:J84"/>
    <mergeCell ref="A37:A45"/>
    <mergeCell ref="A2:A5"/>
    <mergeCell ref="B10:K11"/>
    <mergeCell ref="L10:M11"/>
    <mergeCell ref="B63:J63"/>
    <mergeCell ref="B27:J27"/>
    <mergeCell ref="B22:J22"/>
    <mergeCell ref="L241:M242"/>
    <mergeCell ref="B300:K301"/>
    <mergeCell ref="L300:M301"/>
    <mergeCell ref="B263:K263"/>
    <mergeCell ref="L263:M263"/>
    <mergeCell ref="B265:J265"/>
    <mergeCell ref="B281:K282"/>
    <mergeCell ref="L281:M282"/>
    <mergeCell ref="B283:J283"/>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FEAD1-F558-48A8-AF00-F52E3A71D9D3}">
  <dimension ref="A1:P269"/>
  <sheetViews>
    <sheetView topLeftCell="A230" zoomScale="85" zoomScaleNormal="85" workbookViewId="0">
      <selection activeCell="E261" sqref="E261"/>
    </sheetView>
  </sheetViews>
  <sheetFormatPr baseColWidth="10" defaultRowHeight="15" x14ac:dyDescent="0.25"/>
  <cols>
    <col min="1" max="1" width="16" style="181" customWidth="1"/>
    <col min="2" max="2" width="46.5703125" style="181" customWidth="1"/>
    <col min="3" max="3" width="46.42578125" style="181" customWidth="1"/>
    <col min="4" max="4" width="21.42578125" style="181" customWidth="1"/>
    <col min="5" max="5" width="20.140625" style="461" customWidth="1"/>
    <col min="6" max="6" width="15.5703125" style="462" customWidth="1"/>
    <col min="7" max="7" width="15.140625" style="181" customWidth="1"/>
    <col min="8" max="8" width="26.42578125" style="181" customWidth="1"/>
    <col min="9" max="9" width="24.85546875" style="181" customWidth="1"/>
    <col min="10" max="10" width="12.7109375" style="181" customWidth="1"/>
    <col min="11" max="11" width="26.5703125" style="181" customWidth="1"/>
    <col min="12" max="12" width="16.85546875" style="181" customWidth="1"/>
    <col min="13" max="13" width="11.7109375" style="181" bestFit="1" customWidth="1"/>
    <col min="14" max="14" width="11.42578125" style="181"/>
    <col min="15" max="16" width="11.7109375" style="181" bestFit="1" customWidth="1"/>
    <col min="17" max="16384" width="11.42578125" style="181"/>
  </cols>
  <sheetData>
    <row r="1" spans="1:13" ht="47.25" thickBot="1" x14ac:dyDescent="0.4">
      <c r="A1" s="434"/>
      <c r="B1" s="435" t="s">
        <v>1158</v>
      </c>
      <c r="C1" s="436"/>
      <c r="D1" s="436"/>
      <c r="E1" s="437"/>
      <c r="F1" s="438"/>
      <c r="G1" s="436"/>
      <c r="H1" s="436"/>
      <c r="I1" s="436"/>
      <c r="J1" s="436"/>
      <c r="K1" s="436"/>
    </row>
    <row r="2" spans="1:13" ht="46.5" customHeight="1" x14ac:dyDescent="0.35">
      <c r="A2" s="523" t="s">
        <v>1934</v>
      </c>
      <c r="B2" s="469" t="s">
        <v>3265</v>
      </c>
    </row>
    <row r="3" spans="1:13" ht="56.25" customHeight="1" x14ac:dyDescent="0.25">
      <c r="A3" s="524"/>
      <c r="B3" s="36" t="s">
        <v>758</v>
      </c>
      <c r="C3" s="36" t="s">
        <v>759</v>
      </c>
      <c r="D3" s="36" t="s">
        <v>760</v>
      </c>
      <c r="E3" s="36" t="s">
        <v>761</v>
      </c>
      <c r="F3" s="36" t="s">
        <v>762</v>
      </c>
      <c r="G3" s="36" t="s">
        <v>763</v>
      </c>
      <c r="H3" s="36" t="s">
        <v>764</v>
      </c>
      <c r="I3" s="36" t="s">
        <v>46</v>
      </c>
      <c r="J3" s="36" t="s">
        <v>765</v>
      </c>
      <c r="K3" s="36" t="s">
        <v>762</v>
      </c>
      <c r="L3" s="36" t="s">
        <v>766</v>
      </c>
      <c r="M3" s="36" t="s">
        <v>767</v>
      </c>
    </row>
    <row r="4" spans="1:13" ht="38.25" customHeight="1" x14ac:dyDescent="0.25">
      <c r="A4" s="524"/>
      <c r="B4" s="158" t="s">
        <v>672</v>
      </c>
      <c r="C4" s="158"/>
      <c r="D4" s="159">
        <v>46030</v>
      </c>
      <c r="E4" s="158" t="s">
        <v>768</v>
      </c>
      <c r="F4" s="160">
        <v>2026100003</v>
      </c>
      <c r="G4" s="158" t="s">
        <v>769</v>
      </c>
      <c r="H4" s="158">
        <v>891200200</v>
      </c>
      <c r="I4" s="158" t="s">
        <v>3266</v>
      </c>
      <c r="J4" s="158" t="s">
        <v>771</v>
      </c>
      <c r="K4" s="161">
        <v>2026000013</v>
      </c>
      <c r="L4" s="162">
        <v>6430880</v>
      </c>
      <c r="M4" s="325">
        <v>0</v>
      </c>
    </row>
    <row r="5" spans="1:13" ht="45" customHeight="1" x14ac:dyDescent="0.25">
      <c r="A5" s="524"/>
      <c r="B5" s="163" t="s">
        <v>672</v>
      </c>
      <c r="C5" s="163"/>
      <c r="D5" s="164">
        <v>46058</v>
      </c>
      <c r="E5" s="163" t="s">
        <v>768</v>
      </c>
      <c r="F5" s="165">
        <v>2026100044</v>
      </c>
      <c r="G5" s="163" t="s">
        <v>769</v>
      </c>
      <c r="H5" s="163">
        <v>891200200</v>
      </c>
      <c r="I5" s="163" t="s">
        <v>3267</v>
      </c>
      <c r="J5" s="163" t="s">
        <v>771</v>
      </c>
      <c r="K5" s="166">
        <v>2026000013</v>
      </c>
      <c r="L5" s="167">
        <v>5123090</v>
      </c>
      <c r="M5" s="326">
        <v>0</v>
      </c>
    </row>
    <row r="6" spans="1:13" ht="50.25" customHeight="1" x14ac:dyDescent="0.25">
      <c r="A6" s="445"/>
      <c r="B6" s="158" t="s">
        <v>672</v>
      </c>
      <c r="C6" s="158"/>
      <c r="D6" s="159">
        <v>46087</v>
      </c>
      <c r="E6" s="158" t="s">
        <v>768</v>
      </c>
      <c r="F6" s="160">
        <v>2026100134</v>
      </c>
      <c r="G6" s="158" t="s">
        <v>769</v>
      </c>
      <c r="H6" s="158">
        <v>891200200</v>
      </c>
      <c r="I6" s="158" t="s">
        <v>3268</v>
      </c>
      <c r="J6" s="158" t="s">
        <v>771</v>
      </c>
      <c r="K6" s="161">
        <v>2026000013</v>
      </c>
      <c r="L6" s="162">
        <v>5735030</v>
      </c>
      <c r="M6" s="325">
        <v>0</v>
      </c>
    </row>
    <row r="7" spans="1:13" ht="42.75" customHeight="1" x14ac:dyDescent="0.25">
      <c r="B7" s="515"/>
      <c r="C7" s="515"/>
      <c r="D7" s="515"/>
      <c r="E7" s="515"/>
      <c r="F7" s="515"/>
      <c r="G7" s="515"/>
      <c r="H7" s="515"/>
      <c r="I7" s="515"/>
      <c r="J7" s="515"/>
      <c r="K7" s="168" t="s">
        <v>779</v>
      </c>
      <c r="L7" s="180">
        <v>17289000</v>
      </c>
      <c r="M7" s="168">
        <v>0</v>
      </c>
    </row>
    <row r="8" spans="1:13" ht="28.5" hidden="1" customHeight="1" x14ac:dyDescent="0.25">
      <c r="A8" s="447"/>
      <c r="B8" s="517"/>
      <c r="C8" s="517"/>
      <c r="D8" s="517"/>
      <c r="E8" s="517"/>
      <c r="F8" s="517"/>
      <c r="G8" s="517"/>
      <c r="H8" s="517"/>
      <c r="I8" s="517"/>
      <c r="J8" s="517"/>
      <c r="K8" s="517"/>
      <c r="L8" s="518"/>
      <c r="M8" s="518"/>
    </row>
    <row r="9" spans="1:13" ht="29.25" hidden="1" customHeight="1" x14ac:dyDescent="0.25">
      <c r="A9" s="447"/>
      <c r="B9" s="517"/>
      <c r="C9" s="517"/>
      <c r="D9" s="517"/>
      <c r="E9" s="517"/>
      <c r="F9" s="517"/>
      <c r="G9" s="517"/>
      <c r="H9" s="517"/>
      <c r="I9" s="517"/>
      <c r="J9" s="517"/>
      <c r="K9" s="517"/>
      <c r="L9" s="518"/>
      <c r="M9" s="518"/>
    </row>
    <row r="10" spans="1:13" ht="49.5" customHeight="1" x14ac:dyDescent="0.25">
      <c r="A10" s="391"/>
      <c r="B10" s="324" t="s">
        <v>3269</v>
      </c>
      <c r="C10" s="30"/>
      <c r="D10" s="30"/>
      <c r="E10" s="30"/>
      <c r="F10" s="30"/>
      <c r="G10" s="30"/>
      <c r="H10" s="30"/>
      <c r="I10" s="30"/>
      <c r="J10" s="30"/>
      <c r="K10" s="30"/>
      <c r="L10" s="104"/>
      <c r="M10" s="30"/>
    </row>
    <row r="11" spans="1:13" ht="49.5" customHeight="1" x14ac:dyDescent="0.25">
      <c r="A11" s="391"/>
      <c r="B11" s="199" t="s">
        <v>758</v>
      </c>
      <c r="C11" s="199" t="s">
        <v>759</v>
      </c>
      <c r="D11" s="199" t="s">
        <v>760</v>
      </c>
      <c r="E11" s="199" t="s">
        <v>761</v>
      </c>
      <c r="F11" s="199" t="s">
        <v>762</v>
      </c>
      <c r="G11" s="199" t="s">
        <v>763</v>
      </c>
      <c r="H11" s="199" t="s">
        <v>764</v>
      </c>
      <c r="I11" s="199" t="s">
        <v>46</v>
      </c>
      <c r="J11" s="199" t="s">
        <v>765</v>
      </c>
      <c r="K11" s="199" t="s">
        <v>762</v>
      </c>
      <c r="L11" s="199" t="s">
        <v>766</v>
      </c>
      <c r="M11" s="199" t="s">
        <v>767</v>
      </c>
    </row>
    <row r="12" spans="1:13" ht="49.5" customHeight="1" x14ac:dyDescent="0.25">
      <c r="A12" s="391"/>
      <c r="B12" s="148" t="s">
        <v>673</v>
      </c>
      <c r="C12" s="148"/>
      <c r="D12" s="149">
        <v>46056</v>
      </c>
      <c r="E12" s="148" t="s">
        <v>768</v>
      </c>
      <c r="F12" s="150">
        <v>2026590026</v>
      </c>
      <c r="G12" s="148" t="s">
        <v>769</v>
      </c>
      <c r="H12" s="148">
        <v>891200200</v>
      </c>
      <c r="I12" s="148" t="s">
        <v>3270</v>
      </c>
      <c r="J12" s="148" t="s">
        <v>771</v>
      </c>
      <c r="K12" s="151">
        <v>2026000013</v>
      </c>
      <c r="L12" s="152">
        <v>6209630</v>
      </c>
      <c r="M12" s="327">
        <v>0</v>
      </c>
    </row>
    <row r="13" spans="1:13" ht="60" customHeight="1" x14ac:dyDescent="0.25">
      <c r="A13" s="391"/>
      <c r="B13" s="153" t="s">
        <v>673</v>
      </c>
      <c r="C13" s="153"/>
      <c r="D13" s="154">
        <v>46082</v>
      </c>
      <c r="E13" s="153" t="s">
        <v>768</v>
      </c>
      <c r="F13" s="155">
        <v>2026590076</v>
      </c>
      <c r="G13" s="153" t="s">
        <v>769</v>
      </c>
      <c r="H13" s="153">
        <v>891200200</v>
      </c>
      <c r="I13" s="153" t="s">
        <v>3271</v>
      </c>
      <c r="J13" s="153" t="s">
        <v>771</v>
      </c>
      <c r="K13" s="156">
        <v>2026000013</v>
      </c>
      <c r="L13" s="157">
        <v>8081722</v>
      </c>
      <c r="M13" s="328">
        <v>0</v>
      </c>
    </row>
    <row r="14" spans="1:13" ht="54.75" customHeight="1" x14ac:dyDescent="0.25">
      <c r="A14" s="391"/>
      <c r="B14" s="211" t="s">
        <v>3275</v>
      </c>
      <c r="C14" s="221"/>
      <c r="D14" s="221"/>
      <c r="E14" s="221"/>
      <c r="F14" s="221"/>
      <c r="G14" s="221"/>
      <c r="H14" s="221"/>
      <c r="I14" s="221"/>
      <c r="J14" s="221"/>
      <c r="K14" s="278" t="s">
        <v>779</v>
      </c>
      <c r="L14" s="314">
        <f>SUM(L12:L13)</f>
        <v>14291352</v>
      </c>
      <c r="M14" s="278">
        <v>0</v>
      </c>
    </row>
    <row r="15" spans="1:13" ht="45.75" customHeight="1" x14ac:dyDescent="0.25">
      <c r="A15" s="391"/>
      <c r="B15" s="199" t="s">
        <v>758</v>
      </c>
      <c r="C15" s="199" t="s">
        <v>759</v>
      </c>
      <c r="D15" s="199" t="s">
        <v>760</v>
      </c>
      <c r="E15" s="199" t="s">
        <v>761</v>
      </c>
      <c r="F15" s="199" t="s">
        <v>762</v>
      </c>
      <c r="G15" s="199" t="s">
        <v>763</v>
      </c>
      <c r="H15" s="199" t="s">
        <v>764</v>
      </c>
      <c r="I15" s="199" t="s">
        <v>46</v>
      </c>
      <c r="J15" s="199" t="s">
        <v>765</v>
      </c>
      <c r="K15" s="199" t="s">
        <v>762</v>
      </c>
      <c r="L15" s="199" t="s">
        <v>766</v>
      </c>
      <c r="M15" s="199" t="s">
        <v>767</v>
      </c>
    </row>
    <row r="16" spans="1:13" ht="46.5" customHeight="1" x14ac:dyDescent="0.25">
      <c r="A16" s="391"/>
      <c r="B16" s="148" t="s">
        <v>670</v>
      </c>
      <c r="C16" s="148"/>
      <c r="D16" s="149">
        <v>46035</v>
      </c>
      <c r="E16" s="148" t="s">
        <v>768</v>
      </c>
      <c r="F16" s="150">
        <v>2026100006</v>
      </c>
      <c r="G16" s="148" t="s">
        <v>804</v>
      </c>
      <c r="H16" s="148">
        <v>891200686</v>
      </c>
      <c r="I16" s="148" t="s">
        <v>3272</v>
      </c>
      <c r="J16" s="148" t="s">
        <v>771</v>
      </c>
      <c r="K16" s="151">
        <v>2026000014</v>
      </c>
      <c r="L16" s="152">
        <v>440760</v>
      </c>
      <c r="M16" s="327">
        <v>0</v>
      </c>
    </row>
    <row r="17" spans="1:14" ht="45.75" customHeight="1" x14ac:dyDescent="0.25">
      <c r="A17" s="391"/>
      <c r="B17" s="153" t="s">
        <v>670</v>
      </c>
      <c r="C17" s="153"/>
      <c r="D17" s="154">
        <v>46062</v>
      </c>
      <c r="E17" s="153" t="s">
        <v>768</v>
      </c>
      <c r="F17" s="155">
        <v>2026100045</v>
      </c>
      <c r="G17" s="153" t="s">
        <v>804</v>
      </c>
      <c r="H17" s="153">
        <v>891200686</v>
      </c>
      <c r="I17" s="153" t="s">
        <v>3273</v>
      </c>
      <c r="J17" s="153" t="s">
        <v>771</v>
      </c>
      <c r="K17" s="156">
        <v>2026000014</v>
      </c>
      <c r="L17" s="157">
        <v>440760</v>
      </c>
      <c r="M17" s="328">
        <v>0</v>
      </c>
    </row>
    <row r="18" spans="1:14" ht="54.75" customHeight="1" x14ac:dyDescent="0.25">
      <c r="A18" s="391"/>
      <c r="B18" s="148" t="s">
        <v>670</v>
      </c>
      <c r="C18" s="148"/>
      <c r="D18" s="149">
        <v>46090</v>
      </c>
      <c r="E18" s="148" t="s">
        <v>768</v>
      </c>
      <c r="F18" s="150">
        <v>2026100135</v>
      </c>
      <c r="G18" s="148" t="s">
        <v>804</v>
      </c>
      <c r="H18" s="148">
        <v>891200686</v>
      </c>
      <c r="I18" s="148" t="s">
        <v>3274</v>
      </c>
      <c r="J18" s="148" t="s">
        <v>771</v>
      </c>
      <c r="K18" s="151">
        <v>2026000014</v>
      </c>
      <c r="L18" s="152">
        <v>363590</v>
      </c>
      <c r="M18" s="327">
        <v>0</v>
      </c>
      <c r="N18"/>
    </row>
    <row r="19" spans="1:14" ht="36.75" customHeight="1" x14ac:dyDescent="0.25">
      <c r="A19" s="391"/>
      <c r="B19" s="606"/>
      <c r="C19" s="606"/>
      <c r="D19" s="606"/>
      <c r="E19" s="606"/>
      <c r="F19" s="606"/>
      <c r="G19" s="606"/>
      <c r="H19" s="606"/>
      <c r="I19" s="606"/>
      <c r="J19" s="606"/>
      <c r="K19" s="606"/>
      <c r="L19" s="315">
        <f>SUM(L16:L18)</f>
        <v>1245110</v>
      </c>
      <c r="M19" s="261"/>
      <c r="N19"/>
    </row>
    <row r="20" spans="1:14" ht="41.25" customHeight="1" x14ac:dyDescent="0.25">
      <c r="A20" s="445"/>
      <c r="B20" s="324" t="s">
        <v>3276</v>
      </c>
      <c r="C20" s="33"/>
      <c r="D20" s="33"/>
      <c r="E20" s="33"/>
      <c r="F20" s="33"/>
      <c r="G20" s="33"/>
      <c r="H20" s="33"/>
      <c r="I20" s="33"/>
      <c r="J20" s="33"/>
      <c r="K20" s="33"/>
      <c r="L20" s="313"/>
      <c r="M20" s="33"/>
    </row>
    <row r="21" spans="1:14" ht="48.75" customHeight="1" x14ac:dyDescent="0.25">
      <c r="A21" s="445"/>
      <c r="B21" s="199" t="s">
        <v>758</v>
      </c>
      <c r="C21" s="199" t="s">
        <v>759</v>
      </c>
      <c r="D21" s="199" t="s">
        <v>760</v>
      </c>
      <c r="E21" s="199" t="s">
        <v>761</v>
      </c>
      <c r="F21" s="199" t="s">
        <v>762</v>
      </c>
      <c r="G21" s="199" t="s">
        <v>763</v>
      </c>
      <c r="H21" s="199" t="s">
        <v>764</v>
      </c>
      <c r="I21" s="199" t="s">
        <v>46</v>
      </c>
      <c r="J21" s="199" t="s">
        <v>765</v>
      </c>
      <c r="K21" s="199" t="s">
        <v>762</v>
      </c>
      <c r="L21" s="199" t="s">
        <v>766</v>
      </c>
      <c r="M21" s="199" t="s">
        <v>767</v>
      </c>
    </row>
    <row r="22" spans="1:14" ht="42.75" customHeight="1" x14ac:dyDescent="0.25">
      <c r="A22" s="445"/>
      <c r="B22" s="158" t="s">
        <v>741</v>
      </c>
      <c r="C22" s="158"/>
      <c r="D22" s="159">
        <v>46023</v>
      </c>
      <c r="E22" s="158" t="s">
        <v>768</v>
      </c>
      <c r="F22" s="160">
        <v>2026100001</v>
      </c>
      <c r="G22" s="158" t="s">
        <v>1180</v>
      </c>
      <c r="H22" s="158">
        <v>800153993</v>
      </c>
      <c r="I22" s="158" t="s">
        <v>3277</v>
      </c>
      <c r="J22" s="158" t="s">
        <v>771</v>
      </c>
      <c r="K22" s="161">
        <v>2026000017</v>
      </c>
      <c r="L22" s="162">
        <v>128993</v>
      </c>
      <c r="M22" s="325">
        <v>0</v>
      </c>
    </row>
    <row r="23" spans="1:14" ht="28.5" customHeight="1" x14ac:dyDescent="0.25">
      <c r="A23" s="445"/>
      <c r="B23" s="163" t="s">
        <v>741</v>
      </c>
      <c r="C23" s="163"/>
      <c r="D23" s="164">
        <v>46023</v>
      </c>
      <c r="E23" s="163" t="s">
        <v>768</v>
      </c>
      <c r="F23" s="165">
        <v>2026100002</v>
      </c>
      <c r="G23" s="163" t="s">
        <v>893</v>
      </c>
      <c r="H23" s="163">
        <v>901028579</v>
      </c>
      <c r="I23" s="163" t="s">
        <v>3278</v>
      </c>
      <c r="J23" s="163" t="s">
        <v>771</v>
      </c>
      <c r="K23" s="166">
        <v>2026000015</v>
      </c>
      <c r="L23" s="167">
        <v>884034</v>
      </c>
      <c r="M23" s="326">
        <v>0</v>
      </c>
    </row>
    <row r="24" spans="1:14" ht="54" customHeight="1" x14ac:dyDescent="0.25">
      <c r="A24" s="445"/>
      <c r="B24" s="158" t="s">
        <v>741</v>
      </c>
      <c r="C24" s="158"/>
      <c r="D24" s="159">
        <v>46030</v>
      </c>
      <c r="E24" s="158" t="s">
        <v>768</v>
      </c>
      <c r="F24" s="160">
        <v>2026100004</v>
      </c>
      <c r="G24" s="158" t="s">
        <v>845</v>
      </c>
      <c r="H24" s="158">
        <v>830122566</v>
      </c>
      <c r="I24" s="158" t="s">
        <v>3279</v>
      </c>
      <c r="J24" s="158" t="s">
        <v>771</v>
      </c>
      <c r="K24" s="161">
        <v>2026000016</v>
      </c>
      <c r="L24" s="162">
        <v>182044.16</v>
      </c>
      <c r="M24" s="325">
        <v>0</v>
      </c>
    </row>
    <row r="25" spans="1:14" ht="24" customHeight="1" x14ac:dyDescent="0.25">
      <c r="A25" s="445"/>
      <c r="B25" s="163" t="s">
        <v>741</v>
      </c>
      <c r="C25" s="163"/>
      <c r="D25" s="164">
        <v>46035</v>
      </c>
      <c r="E25" s="163" t="s">
        <v>768</v>
      </c>
      <c r="F25" s="165">
        <v>2026100005</v>
      </c>
      <c r="G25" s="163" t="s">
        <v>845</v>
      </c>
      <c r="H25" s="163">
        <v>830122566</v>
      </c>
      <c r="I25" s="163" t="s">
        <v>3280</v>
      </c>
      <c r="J25" s="163" t="s">
        <v>771</v>
      </c>
      <c r="K25" s="166">
        <v>2026000016</v>
      </c>
      <c r="L25" s="167">
        <v>28264</v>
      </c>
      <c r="M25" s="326">
        <v>0</v>
      </c>
    </row>
    <row r="26" spans="1:14" ht="24.75" customHeight="1" x14ac:dyDescent="0.25">
      <c r="A26" s="445"/>
      <c r="B26" s="158" t="s">
        <v>741</v>
      </c>
      <c r="C26" s="158"/>
      <c r="D26" s="159">
        <v>46049</v>
      </c>
      <c r="E26" s="158" t="s">
        <v>768</v>
      </c>
      <c r="F26" s="160">
        <v>2026100017</v>
      </c>
      <c r="G26" s="158" t="s">
        <v>845</v>
      </c>
      <c r="H26" s="158">
        <v>830122566</v>
      </c>
      <c r="I26" s="158" t="s">
        <v>3281</v>
      </c>
      <c r="J26" s="158" t="s">
        <v>771</v>
      </c>
      <c r="K26" s="161">
        <v>2026000016</v>
      </c>
      <c r="L26" s="162">
        <v>91245</v>
      </c>
      <c r="M26" s="325">
        <v>0</v>
      </c>
    </row>
    <row r="27" spans="1:14" x14ac:dyDescent="0.25">
      <c r="A27" s="425"/>
      <c r="B27" s="163" t="s">
        <v>741</v>
      </c>
      <c r="C27" s="163"/>
      <c r="D27" s="164">
        <v>46055</v>
      </c>
      <c r="E27" s="163" t="s">
        <v>768</v>
      </c>
      <c r="F27" s="165">
        <v>2026100039</v>
      </c>
      <c r="G27" s="163" t="s">
        <v>893</v>
      </c>
      <c r="H27" s="163">
        <v>901028579</v>
      </c>
      <c r="I27" s="163" t="s">
        <v>3282</v>
      </c>
      <c r="J27" s="163" t="s">
        <v>771</v>
      </c>
      <c r="K27" s="166">
        <v>2026000015</v>
      </c>
      <c r="L27" s="167">
        <v>884033.61</v>
      </c>
      <c r="M27" s="326">
        <v>0</v>
      </c>
    </row>
    <row r="28" spans="1:14" ht="40.5" customHeight="1" x14ac:dyDescent="0.25">
      <c r="A28" s="524"/>
      <c r="B28" s="158" t="s">
        <v>741</v>
      </c>
      <c r="C28" s="158"/>
      <c r="D28" s="159">
        <v>46055</v>
      </c>
      <c r="E28" s="158" t="s">
        <v>768</v>
      </c>
      <c r="F28" s="160">
        <v>2026100040</v>
      </c>
      <c r="G28" s="158" t="s">
        <v>1180</v>
      </c>
      <c r="H28" s="158">
        <v>800153993</v>
      </c>
      <c r="I28" s="158" t="s">
        <v>3283</v>
      </c>
      <c r="J28" s="158" t="s">
        <v>771</v>
      </c>
      <c r="K28" s="161">
        <v>2026000017</v>
      </c>
      <c r="L28" s="162">
        <v>108366</v>
      </c>
      <c r="M28" s="325">
        <v>0</v>
      </c>
    </row>
    <row r="29" spans="1:14" x14ac:dyDescent="0.25">
      <c r="A29" s="524"/>
      <c r="B29" s="163" t="s">
        <v>741</v>
      </c>
      <c r="C29" s="163"/>
      <c r="D29" s="164">
        <v>46061</v>
      </c>
      <c r="E29" s="163" t="s">
        <v>768</v>
      </c>
      <c r="F29" s="165">
        <v>2026100047</v>
      </c>
      <c r="G29" s="163" t="s">
        <v>845</v>
      </c>
      <c r="H29" s="163">
        <v>830122566</v>
      </c>
      <c r="I29" s="163" t="s">
        <v>3284</v>
      </c>
      <c r="J29" s="163" t="s">
        <v>771</v>
      </c>
      <c r="K29" s="166">
        <v>2026000016</v>
      </c>
      <c r="L29" s="167">
        <v>28264</v>
      </c>
      <c r="M29" s="326">
        <v>0</v>
      </c>
    </row>
    <row r="30" spans="1:14" x14ac:dyDescent="0.25">
      <c r="A30" s="524"/>
      <c r="B30" s="158" t="s">
        <v>741</v>
      </c>
      <c r="C30" s="158"/>
      <c r="D30" s="159">
        <v>46083</v>
      </c>
      <c r="E30" s="158" t="s">
        <v>768</v>
      </c>
      <c r="F30" s="160">
        <v>2026100130</v>
      </c>
      <c r="G30" s="158" t="s">
        <v>1180</v>
      </c>
      <c r="H30" s="158">
        <v>800153993</v>
      </c>
      <c r="I30" s="158" t="s">
        <v>3285</v>
      </c>
      <c r="J30" s="158" t="s">
        <v>771</v>
      </c>
      <c r="K30" s="161">
        <v>2026000017</v>
      </c>
      <c r="L30" s="162">
        <v>108466</v>
      </c>
      <c r="M30" s="325">
        <v>0</v>
      </c>
    </row>
    <row r="31" spans="1:14" x14ac:dyDescent="0.25">
      <c r="A31" s="524"/>
      <c r="B31" s="163" t="s">
        <v>741</v>
      </c>
      <c r="C31" s="163"/>
      <c r="D31" s="164">
        <v>46083</v>
      </c>
      <c r="E31" s="163" t="s">
        <v>768</v>
      </c>
      <c r="F31" s="165">
        <v>2026100131</v>
      </c>
      <c r="G31" s="163" t="s">
        <v>893</v>
      </c>
      <c r="H31" s="163">
        <v>901028579</v>
      </c>
      <c r="I31" s="163" t="s">
        <v>3286</v>
      </c>
      <c r="J31" s="163" t="s">
        <v>771</v>
      </c>
      <c r="K31" s="166">
        <v>2026000015</v>
      </c>
      <c r="L31" s="167">
        <v>932655.46</v>
      </c>
      <c r="M31" s="326">
        <v>0</v>
      </c>
    </row>
    <row r="32" spans="1:14" ht="31.5" customHeight="1" x14ac:dyDescent="0.25">
      <c r="A32" s="524"/>
      <c r="B32" s="158" t="s">
        <v>741</v>
      </c>
      <c r="C32" s="158"/>
      <c r="D32" s="159">
        <v>46081</v>
      </c>
      <c r="E32" s="158" t="s">
        <v>768</v>
      </c>
      <c r="F32" s="160">
        <v>2026400032</v>
      </c>
      <c r="G32" s="158" t="s">
        <v>845</v>
      </c>
      <c r="H32" s="158">
        <v>830122566</v>
      </c>
      <c r="I32" s="158" t="s">
        <v>3287</v>
      </c>
      <c r="J32" s="158" t="s">
        <v>771</v>
      </c>
      <c r="K32" s="161">
        <v>2026000016</v>
      </c>
      <c r="L32" s="162">
        <v>267333</v>
      </c>
      <c r="M32" s="325">
        <v>0</v>
      </c>
    </row>
    <row r="33" spans="1:13" x14ac:dyDescent="0.25">
      <c r="A33" s="524"/>
      <c r="B33" s="163" t="s">
        <v>741</v>
      </c>
      <c r="C33" s="163"/>
      <c r="D33" s="164">
        <v>46055</v>
      </c>
      <c r="E33" s="163" t="s">
        <v>768</v>
      </c>
      <c r="F33" s="165">
        <v>2026590024</v>
      </c>
      <c r="G33" s="163" t="s">
        <v>1180</v>
      </c>
      <c r="H33" s="163">
        <v>800153993</v>
      </c>
      <c r="I33" s="163" t="s">
        <v>3288</v>
      </c>
      <c r="J33" s="163" t="s">
        <v>771</v>
      </c>
      <c r="K33" s="166">
        <v>2026000017</v>
      </c>
      <c r="L33" s="167">
        <v>75213</v>
      </c>
      <c r="M33" s="326">
        <v>0</v>
      </c>
    </row>
    <row r="34" spans="1:13" x14ac:dyDescent="0.25">
      <c r="A34" s="524"/>
      <c r="B34" s="510"/>
      <c r="C34" s="510"/>
      <c r="D34" s="510"/>
      <c r="E34" s="510"/>
      <c r="F34" s="510"/>
      <c r="G34" s="510"/>
      <c r="H34" s="510"/>
      <c r="I34" s="510"/>
      <c r="J34" s="510"/>
      <c r="K34" s="30" t="s">
        <v>779</v>
      </c>
      <c r="L34" s="205">
        <f>SUM(L22:L33)</f>
        <v>3718911.23</v>
      </c>
      <c r="M34" s="30">
        <v>0</v>
      </c>
    </row>
    <row r="35" spans="1:13" x14ac:dyDescent="0.25">
      <c r="A35" s="407"/>
      <c r="B35" s="483" t="s">
        <v>3371</v>
      </c>
      <c r="C35" s="33"/>
      <c r="D35" s="33"/>
      <c r="E35" s="33"/>
      <c r="F35" s="33"/>
      <c r="G35" s="33"/>
      <c r="H35" s="33"/>
      <c r="I35" s="33"/>
      <c r="J35" s="33"/>
      <c r="K35" s="33"/>
      <c r="L35" s="232"/>
      <c r="M35" s="33"/>
    </row>
    <row r="36" spans="1:13" ht="31.5" customHeight="1" x14ac:dyDescent="0.25">
      <c r="A36" s="407"/>
      <c r="B36" s="415" t="s">
        <v>758</v>
      </c>
      <c r="C36" s="415" t="s">
        <v>11</v>
      </c>
      <c r="D36" s="415" t="s">
        <v>760</v>
      </c>
      <c r="E36" s="415" t="s">
        <v>761</v>
      </c>
      <c r="F36" s="415" t="s">
        <v>762</v>
      </c>
      <c r="G36" s="415" t="s">
        <v>46</v>
      </c>
      <c r="H36" s="415" t="s">
        <v>763</v>
      </c>
      <c r="I36" s="415" t="s">
        <v>764</v>
      </c>
      <c r="J36" s="415" t="s">
        <v>765</v>
      </c>
      <c r="K36" s="415" t="s">
        <v>762</v>
      </c>
      <c r="L36" s="415" t="s">
        <v>766</v>
      </c>
      <c r="M36" s="415" t="s">
        <v>767</v>
      </c>
    </row>
    <row r="37" spans="1:13" ht="15" hidden="1" customHeight="1" x14ac:dyDescent="0.25">
      <c r="A37" s="407"/>
      <c r="B37" s="200" t="s">
        <v>2599</v>
      </c>
      <c r="C37" s="200"/>
      <c r="D37" s="201">
        <v>46119</v>
      </c>
      <c r="E37" s="200" t="s">
        <v>768</v>
      </c>
      <c r="F37" s="202">
        <v>2026100208</v>
      </c>
      <c r="G37" s="200" t="s">
        <v>893</v>
      </c>
      <c r="H37" s="200">
        <v>901028579</v>
      </c>
      <c r="I37" s="200" t="s">
        <v>3438</v>
      </c>
      <c r="J37" s="200" t="s">
        <v>771</v>
      </c>
      <c r="K37" s="203">
        <v>2026000015</v>
      </c>
      <c r="L37" s="263">
        <v>186531.1</v>
      </c>
      <c r="M37" s="333">
        <v>0</v>
      </c>
    </row>
    <row r="38" spans="1:13" ht="36" customHeight="1" x14ac:dyDescent="0.25">
      <c r="A38" s="390"/>
      <c r="B38" s="158" t="s">
        <v>2599</v>
      </c>
      <c r="C38" s="158"/>
      <c r="D38" s="159">
        <v>46119</v>
      </c>
      <c r="E38" s="158" t="s">
        <v>768</v>
      </c>
      <c r="F38" s="160">
        <v>2026100208</v>
      </c>
      <c r="G38" s="158" t="s">
        <v>893</v>
      </c>
      <c r="H38" s="158">
        <v>901028579</v>
      </c>
      <c r="I38" s="158" t="s">
        <v>3438</v>
      </c>
      <c r="J38" s="158" t="s">
        <v>771</v>
      </c>
      <c r="K38" s="161">
        <v>2026000015</v>
      </c>
      <c r="L38" s="162">
        <v>186531.1</v>
      </c>
      <c r="M38" s="325">
        <v>0</v>
      </c>
    </row>
    <row r="39" spans="1:13" ht="23.25" customHeight="1" x14ac:dyDescent="0.25">
      <c r="A39" s="390"/>
      <c r="B39" s="163" t="s">
        <v>2599</v>
      </c>
      <c r="C39" s="163"/>
      <c r="D39" s="164">
        <v>46146</v>
      </c>
      <c r="E39" s="163" t="s">
        <v>768</v>
      </c>
      <c r="F39" s="165">
        <v>2026590138</v>
      </c>
      <c r="G39" s="163" t="s">
        <v>893</v>
      </c>
      <c r="H39" s="163">
        <v>901028579</v>
      </c>
      <c r="I39" s="163" t="s">
        <v>3439</v>
      </c>
      <c r="J39" s="163" t="s">
        <v>771</v>
      </c>
      <c r="K39" s="166">
        <v>2026000015</v>
      </c>
      <c r="L39" s="167">
        <v>176806.73</v>
      </c>
      <c r="M39" s="326">
        <v>0</v>
      </c>
    </row>
    <row r="40" spans="1:13" ht="27.75" customHeight="1" x14ac:dyDescent="0.25">
      <c r="A40" s="390"/>
      <c r="B40" s="512"/>
      <c r="C40" s="512"/>
      <c r="D40" s="512"/>
      <c r="E40" s="512"/>
      <c r="F40" s="512"/>
      <c r="G40" s="512"/>
      <c r="H40" s="512"/>
      <c r="I40" s="512"/>
      <c r="J40" s="512"/>
      <c r="K40" s="512"/>
      <c r="L40" s="699">
        <f>SUM(L37:L39)</f>
        <v>549868.93000000005</v>
      </c>
      <c r="M40" s="700"/>
    </row>
    <row r="41" spans="1:13" x14ac:dyDescent="0.25">
      <c r="A41" s="390"/>
      <c r="B41" s="512"/>
      <c r="C41" s="512"/>
      <c r="D41" s="512"/>
      <c r="E41" s="512"/>
      <c r="F41" s="512"/>
      <c r="G41" s="512"/>
      <c r="H41" s="512"/>
      <c r="I41" s="512"/>
      <c r="J41" s="512"/>
      <c r="K41" s="512"/>
      <c r="L41" s="698"/>
      <c r="M41" s="698"/>
    </row>
    <row r="42" spans="1:13" x14ac:dyDescent="0.25">
      <c r="A42" s="390"/>
      <c r="B42" s="510"/>
      <c r="C42" s="510"/>
      <c r="D42" s="510"/>
      <c r="E42" s="510"/>
      <c r="F42" s="510"/>
      <c r="G42" s="510"/>
      <c r="H42" s="510"/>
      <c r="I42" s="510"/>
      <c r="J42" s="510"/>
      <c r="K42" s="30" t="s">
        <v>779</v>
      </c>
      <c r="L42" s="104">
        <v>363337.83</v>
      </c>
      <c r="M42" s="30">
        <v>0</v>
      </c>
    </row>
    <row r="43" spans="1:13" x14ac:dyDescent="0.25">
      <c r="A43" s="390"/>
      <c r="B43" s="163" t="s">
        <v>740</v>
      </c>
      <c r="C43" s="163"/>
      <c r="D43" s="164">
        <v>46023</v>
      </c>
      <c r="E43" s="163" t="s">
        <v>768</v>
      </c>
      <c r="F43" s="165">
        <v>2026590004</v>
      </c>
      <c r="G43" s="163" t="s">
        <v>1180</v>
      </c>
      <c r="H43" s="163">
        <v>800153993</v>
      </c>
      <c r="I43" s="163" t="s">
        <v>3289</v>
      </c>
      <c r="J43" s="163" t="s">
        <v>771</v>
      </c>
      <c r="K43" s="166">
        <v>2026000011</v>
      </c>
      <c r="L43" s="167">
        <v>77465</v>
      </c>
      <c r="M43" s="326">
        <v>0</v>
      </c>
    </row>
    <row r="44" spans="1:13" x14ac:dyDescent="0.25">
      <c r="A44" s="390"/>
      <c r="B44" s="158" t="s">
        <v>740</v>
      </c>
      <c r="C44" s="158"/>
      <c r="D44" s="159">
        <v>46023</v>
      </c>
      <c r="E44" s="158" t="s">
        <v>768</v>
      </c>
      <c r="F44" s="160">
        <v>2026590005</v>
      </c>
      <c r="G44" s="158" t="s">
        <v>1180</v>
      </c>
      <c r="H44" s="158">
        <v>800153993</v>
      </c>
      <c r="I44" s="158" t="s">
        <v>3290</v>
      </c>
      <c r="J44" s="158" t="s">
        <v>771</v>
      </c>
      <c r="K44" s="161">
        <v>2026000011</v>
      </c>
      <c r="L44" s="162">
        <v>94613</v>
      </c>
      <c r="M44" s="325">
        <v>0</v>
      </c>
    </row>
    <row r="45" spans="1:13" ht="30" customHeight="1" x14ac:dyDescent="0.25">
      <c r="A45" s="390"/>
      <c r="B45" s="163" t="s">
        <v>740</v>
      </c>
      <c r="C45" s="163"/>
      <c r="D45" s="164">
        <v>46023</v>
      </c>
      <c r="E45" s="163" t="s">
        <v>768</v>
      </c>
      <c r="F45" s="165">
        <v>2026590006</v>
      </c>
      <c r="G45" s="163" t="s">
        <v>1180</v>
      </c>
      <c r="H45" s="163">
        <v>800153993</v>
      </c>
      <c r="I45" s="163" t="s">
        <v>3291</v>
      </c>
      <c r="J45" s="163" t="s">
        <v>771</v>
      </c>
      <c r="K45" s="166">
        <v>2026000011</v>
      </c>
      <c r="L45" s="167">
        <v>75145</v>
      </c>
      <c r="M45" s="326">
        <v>0</v>
      </c>
    </row>
    <row r="46" spans="1:13" x14ac:dyDescent="0.25">
      <c r="A46" s="390"/>
      <c r="B46" s="158" t="s">
        <v>740</v>
      </c>
      <c r="C46" s="158"/>
      <c r="D46" s="159">
        <v>46055</v>
      </c>
      <c r="E46" s="158" t="s">
        <v>768</v>
      </c>
      <c r="F46" s="160">
        <v>2026590019</v>
      </c>
      <c r="G46" s="158" t="s">
        <v>1180</v>
      </c>
      <c r="H46" s="158">
        <v>800153993</v>
      </c>
      <c r="I46" s="158" t="s">
        <v>3292</v>
      </c>
      <c r="J46" s="158" t="s">
        <v>771</v>
      </c>
      <c r="K46" s="161">
        <v>2026000011</v>
      </c>
      <c r="L46" s="162">
        <v>77465</v>
      </c>
      <c r="M46" s="325">
        <v>0</v>
      </c>
    </row>
    <row r="47" spans="1:13" x14ac:dyDescent="0.25">
      <c r="A47" s="390"/>
      <c r="B47" s="163" t="s">
        <v>740</v>
      </c>
      <c r="C47" s="163"/>
      <c r="D47" s="164">
        <v>46055</v>
      </c>
      <c r="E47" s="163" t="s">
        <v>768</v>
      </c>
      <c r="F47" s="165">
        <v>2026590020</v>
      </c>
      <c r="G47" s="163" t="s">
        <v>1180</v>
      </c>
      <c r="H47" s="163">
        <v>800153993</v>
      </c>
      <c r="I47" s="163" t="s">
        <v>3293</v>
      </c>
      <c r="J47" s="163" t="s">
        <v>771</v>
      </c>
      <c r="K47" s="166">
        <v>2026000011</v>
      </c>
      <c r="L47" s="167">
        <v>77465</v>
      </c>
      <c r="M47" s="326">
        <v>0</v>
      </c>
    </row>
    <row r="48" spans="1:13" x14ac:dyDescent="0.25">
      <c r="A48" s="290"/>
      <c r="B48" s="158" t="s">
        <v>740</v>
      </c>
      <c r="C48" s="158"/>
      <c r="D48" s="159">
        <v>46055</v>
      </c>
      <c r="E48" s="158" t="s">
        <v>768</v>
      </c>
      <c r="F48" s="160">
        <v>2026590021</v>
      </c>
      <c r="G48" s="158" t="s">
        <v>1180</v>
      </c>
      <c r="H48" s="158">
        <v>800153993</v>
      </c>
      <c r="I48" s="158" t="s">
        <v>3294</v>
      </c>
      <c r="J48" s="158" t="s">
        <v>771</v>
      </c>
      <c r="K48" s="161">
        <v>2026000011</v>
      </c>
      <c r="L48" s="162">
        <v>75145</v>
      </c>
      <c r="M48" s="325">
        <v>0</v>
      </c>
    </row>
    <row r="49" spans="1:13" x14ac:dyDescent="0.25">
      <c r="A49" s="290"/>
      <c r="B49" s="163" t="s">
        <v>740</v>
      </c>
      <c r="C49" s="163"/>
      <c r="D49" s="164">
        <v>46055</v>
      </c>
      <c r="E49" s="163" t="s">
        <v>768</v>
      </c>
      <c r="F49" s="165">
        <v>2026590022</v>
      </c>
      <c r="G49" s="163" t="s">
        <v>1180</v>
      </c>
      <c r="H49" s="163">
        <v>800153993</v>
      </c>
      <c r="I49" s="163" t="s">
        <v>3295</v>
      </c>
      <c r="J49" s="163" t="s">
        <v>771</v>
      </c>
      <c r="K49" s="166">
        <v>2026000011</v>
      </c>
      <c r="L49" s="167">
        <v>77465</v>
      </c>
      <c r="M49" s="326">
        <v>0</v>
      </c>
    </row>
    <row r="50" spans="1:13" x14ac:dyDescent="0.25">
      <c r="A50" s="290"/>
      <c r="B50" s="158" t="s">
        <v>740</v>
      </c>
      <c r="C50" s="158"/>
      <c r="D50" s="159">
        <v>46055</v>
      </c>
      <c r="E50" s="158" t="s">
        <v>768</v>
      </c>
      <c r="F50" s="160">
        <v>2026590023</v>
      </c>
      <c r="G50" s="158" t="s">
        <v>1180</v>
      </c>
      <c r="H50" s="158">
        <v>800153993</v>
      </c>
      <c r="I50" s="158" t="s">
        <v>3296</v>
      </c>
      <c r="J50" s="158" t="s">
        <v>771</v>
      </c>
      <c r="K50" s="161">
        <v>2026000011</v>
      </c>
      <c r="L50" s="162">
        <v>73004</v>
      </c>
      <c r="M50" s="325">
        <v>0</v>
      </c>
    </row>
    <row r="51" spans="1:13" x14ac:dyDescent="0.25">
      <c r="A51" s="290"/>
      <c r="B51" s="163" t="s">
        <v>740</v>
      </c>
      <c r="C51" s="163"/>
      <c r="D51" s="164">
        <v>46082</v>
      </c>
      <c r="E51" s="163" t="s">
        <v>768</v>
      </c>
      <c r="F51" s="165">
        <v>2026590070</v>
      </c>
      <c r="G51" s="163" t="s">
        <v>1180</v>
      </c>
      <c r="H51" s="163">
        <v>800153993</v>
      </c>
      <c r="I51" s="163" t="s">
        <v>3297</v>
      </c>
      <c r="J51" s="163" t="s">
        <v>771</v>
      </c>
      <c r="K51" s="166">
        <v>2026000011</v>
      </c>
      <c r="L51" s="167">
        <v>77465</v>
      </c>
      <c r="M51" s="326">
        <v>0</v>
      </c>
    </row>
    <row r="52" spans="1:13" x14ac:dyDescent="0.25">
      <c r="A52" s="290"/>
      <c r="B52" s="158" t="s">
        <v>740</v>
      </c>
      <c r="C52" s="158"/>
      <c r="D52" s="159">
        <v>46082</v>
      </c>
      <c r="E52" s="158" t="s">
        <v>768</v>
      </c>
      <c r="F52" s="160">
        <v>2026590071</v>
      </c>
      <c r="G52" s="158" t="s">
        <v>1180</v>
      </c>
      <c r="H52" s="158">
        <v>800153993</v>
      </c>
      <c r="I52" s="158" t="s">
        <v>3298</v>
      </c>
      <c r="J52" s="158" t="s">
        <v>771</v>
      </c>
      <c r="K52" s="161">
        <v>2026000011</v>
      </c>
      <c r="L52" s="162">
        <v>77465</v>
      </c>
      <c r="M52" s="325">
        <v>0</v>
      </c>
    </row>
    <row r="53" spans="1:13" x14ac:dyDescent="0.25">
      <c r="A53" s="290"/>
      <c r="B53" s="163" t="s">
        <v>740</v>
      </c>
      <c r="C53" s="163"/>
      <c r="D53" s="164">
        <v>46082</v>
      </c>
      <c r="E53" s="163" t="s">
        <v>768</v>
      </c>
      <c r="F53" s="165">
        <v>2026590072</v>
      </c>
      <c r="G53" s="163" t="s">
        <v>1180</v>
      </c>
      <c r="H53" s="163">
        <v>800153993</v>
      </c>
      <c r="I53" s="163" t="s">
        <v>3299</v>
      </c>
      <c r="J53" s="163" t="s">
        <v>771</v>
      </c>
      <c r="K53" s="166">
        <v>2026000011</v>
      </c>
      <c r="L53" s="167">
        <v>77465</v>
      </c>
      <c r="M53" s="326">
        <v>0</v>
      </c>
    </row>
    <row r="54" spans="1:13" x14ac:dyDescent="0.25">
      <c r="A54" s="290"/>
      <c r="B54" s="158" t="s">
        <v>740</v>
      </c>
      <c r="C54" s="158"/>
      <c r="D54" s="159">
        <v>46082</v>
      </c>
      <c r="E54" s="158" t="s">
        <v>768</v>
      </c>
      <c r="F54" s="160">
        <v>2026590073</v>
      </c>
      <c r="G54" s="158" t="s">
        <v>1180</v>
      </c>
      <c r="H54" s="158">
        <v>800153993</v>
      </c>
      <c r="I54" s="158" t="s">
        <v>3300</v>
      </c>
      <c r="J54" s="158" t="s">
        <v>771</v>
      </c>
      <c r="K54" s="161">
        <v>2026000011</v>
      </c>
      <c r="L54" s="162">
        <v>73004</v>
      </c>
      <c r="M54" s="325">
        <v>0</v>
      </c>
    </row>
    <row r="55" spans="1:13" x14ac:dyDescent="0.25">
      <c r="A55" s="290"/>
      <c r="B55" s="163" t="s">
        <v>740</v>
      </c>
      <c r="C55" s="163"/>
      <c r="D55" s="164">
        <v>46082</v>
      </c>
      <c r="E55" s="163" t="s">
        <v>768</v>
      </c>
      <c r="F55" s="165">
        <v>2026590074</v>
      </c>
      <c r="G55" s="163" t="s">
        <v>1180</v>
      </c>
      <c r="H55" s="163">
        <v>800153993</v>
      </c>
      <c r="I55" s="163" t="s">
        <v>3301</v>
      </c>
      <c r="J55" s="163" t="s">
        <v>771</v>
      </c>
      <c r="K55" s="166">
        <v>2026000011</v>
      </c>
      <c r="L55" s="167">
        <v>75145</v>
      </c>
      <c r="M55" s="326">
        <v>0</v>
      </c>
    </row>
    <row r="56" spans="1:13" x14ac:dyDescent="0.25">
      <c r="A56" s="290"/>
      <c r="B56" s="158" t="s">
        <v>740</v>
      </c>
      <c r="C56" s="158"/>
      <c r="D56" s="159">
        <v>46082</v>
      </c>
      <c r="E56" s="158" t="s">
        <v>768</v>
      </c>
      <c r="F56" s="160">
        <v>2026590075</v>
      </c>
      <c r="G56" s="158" t="s">
        <v>1180</v>
      </c>
      <c r="H56" s="158">
        <v>800153993</v>
      </c>
      <c r="I56" s="158" t="s">
        <v>3302</v>
      </c>
      <c r="J56" s="158" t="s">
        <v>771</v>
      </c>
      <c r="K56" s="161">
        <v>2026000011</v>
      </c>
      <c r="L56" s="162">
        <v>75213</v>
      </c>
      <c r="M56" s="325">
        <v>0</v>
      </c>
    </row>
    <row r="57" spans="1:13" ht="20.25" customHeight="1" x14ac:dyDescent="0.25">
      <c r="B57" s="158"/>
      <c r="C57" s="158"/>
      <c r="D57" s="159"/>
      <c r="E57" s="158"/>
      <c r="F57" s="160"/>
      <c r="G57" s="158"/>
      <c r="H57" s="158"/>
      <c r="I57" s="158"/>
      <c r="J57" s="158"/>
      <c r="K57" s="161"/>
      <c r="L57" s="180">
        <f>SUM(L40:L56)</f>
        <v>1996730.76</v>
      </c>
      <c r="M57" s="325"/>
    </row>
    <row r="58" spans="1:13" x14ac:dyDescent="0.25">
      <c r="B58" s="525" t="s">
        <v>3309</v>
      </c>
      <c r="C58" s="525"/>
      <c r="D58" s="525"/>
      <c r="E58" s="525"/>
      <c r="F58" s="525"/>
      <c r="G58" s="525"/>
      <c r="H58" s="525"/>
      <c r="I58" s="525"/>
      <c r="J58" s="525"/>
      <c r="K58" s="525"/>
      <c r="L58" s="513"/>
      <c r="M58" s="513"/>
    </row>
    <row r="59" spans="1:13" x14ac:dyDescent="0.25">
      <c r="B59" s="525"/>
      <c r="C59" s="525"/>
      <c r="D59" s="525"/>
      <c r="E59" s="525"/>
      <c r="F59" s="525"/>
      <c r="G59" s="525"/>
      <c r="H59" s="525"/>
      <c r="I59" s="525"/>
      <c r="J59" s="525"/>
      <c r="K59" s="525"/>
      <c r="L59" s="514"/>
      <c r="M59" s="514"/>
    </row>
    <row r="60" spans="1:13" x14ac:dyDescent="0.25">
      <c r="A60" s="489"/>
      <c r="B60" s="510"/>
      <c r="C60" s="510"/>
      <c r="D60" s="510"/>
      <c r="E60" s="510"/>
      <c r="F60" s="510"/>
      <c r="G60" s="510"/>
      <c r="H60" s="510"/>
      <c r="I60" s="510"/>
      <c r="J60" s="510"/>
      <c r="K60" s="30"/>
      <c r="L60" s="104"/>
      <c r="M60" s="30">
        <v>0</v>
      </c>
    </row>
    <row r="61" spans="1:13" x14ac:dyDescent="0.25">
      <c r="B61" s="36" t="s">
        <v>758</v>
      </c>
      <c r="C61" s="36" t="s">
        <v>759</v>
      </c>
      <c r="D61" s="36" t="s">
        <v>760</v>
      </c>
      <c r="E61" s="36" t="s">
        <v>761</v>
      </c>
      <c r="F61" s="36" t="s">
        <v>762</v>
      </c>
      <c r="G61" s="36" t="s">
        <v>763</v>
      </c>
      <c r="H61" s="36" t="s">
        <v>764</v>
      </c>
      <c r="I61" s="36" t="s">
        <v>46</v>
      </c>
      <c r="J61" s="36" t="s">
        <v>765</v>
      </c>
      <c r="K61" s="36" t="s">
        <v>762</v>
      </c>
      <c r="L61" s="36" t="s">
        <v>766</v>
      </c>
      <c r="M61" s="36" t="s">
        <v>767</v>
      </c>
    </row>
    <row r="62" spans="1:13" x14ac:dyDescent="0.25">
      <c r="B62" s="158" t="s">
        <v>668</v>
      </c>
      <c r="C62" s="158"/>
      <c r="D62" s="159">
        <v>46037</v>
      </c>
      <c r="E62" s="158" t="s">
        <v>2879</v>
      </c>
      <c r="F62" s="160">
        <v>2026000019</v>
      </c>
      <c r="G62" s="158" t="s">
        <v>900</v>
      </c>
      <c r="H62" s="158">
        <v>814003050</v>
      </c>
      <c r="I62" s="158" t="s">
        <v>3303</v>
      </c>
      <c r="J62" s="158" t="s">
        <v>771</v>
      </c>
      <c r="K62" s="161">
        <v>2026000124</v>
      </c>
      <c r="L62" s="162">
        <v>3471300</v>
      </c>
      <c r="M62" s="29">
        <v>0</v>
      </c>
    </row>
    <row r="63" spans="1:13" x14ac:dyDescent="0.25">
      <c r="B63" s="163" t="s">
        <v>668</v>
      </c>
      <c r="C63" s="163"/>
      <c r="D63" s="164">
        <v>46058</v>
      </c>
      <c r="E63" s="163" t="s">
        <v>2879</v>
      </c>
      <c r="F63" s="165">
        <v>2026000051</v>
      </c>
      <c r="G63" s="163" t="s">
        <v>900</v>
      </c>
      <c r="H63" s="163">
        <v>814003050</v>
      </c>
      <c r="I63" s="163" t="s">
        <v>3304</v>
      </c>
      <c r="J63" s="163" t="s">
        <v>771</v>
      </c>
      <c r="K63" s="166">
        <v>2026000308</v>
      </c>
      <c r="L63" s="167">
        <v>4259700</v>
      </c>
      <c r="M63" s="24">
        <v>0</v>
      </c>
    </row>
    <row r="64" spans="1:13" x14ac:dyDescent="0.25">
      <c r="B64" s="158" t="s">
        <v>668</v>
      </c>
      <c r="C64" s="158"/>
      <c r="D64" s="159">
        <v>46100</v>
      </c>
      <c r="E64" s="158" t="s">
        <v>1200</v>
      </c>
      <c r="F64" s="160">
        <v>2026000099</v>
      </c>
      <c r="G64" s="158" t="s">
        <v>900</v>
      </c>
      <c r="H64" s="158">
        <v>814003050</v>
      </c>
      <c r="I64" s="158" t="s">
        <v>3305</v>
      </c>
      <c r="J64" s="158" t="s">
        <v>771</v>
      </c>
      <c r="K64" s="161">
        <v>2026000627</v>
      </c>
      <c r="L64" s="162">
        <v>3719250</v>
      </c>
      <c r="M64" s="29">
        <v>0</v>
      </c>
    </row>
    <row r="65" spans="2:13" x14ac:dyDescent="0.25">
      <c r="B65" s="163" t="s">
        <v>668</v>
      </c>
      <c r="C65" s="163"/>
      <c r="D65" s="164">
        <v>46081</v>
      </c>
      <c r="E65" s="163" t="s">
        <v>2879</v>
      </c>
      <c r="F65" s="165">
        <v>2026000121</v>
      </c>
      <c r="G65" s="163" t="s">
        <v>900</v>
      </c>
      <c r="H65" s="163">
        <v>814003050</v>
      </c>
      <c r="I65" s="163" t="s">
        <v>3306</v>
      </c>
      <c r="J65" s="163" t="s">
        <v>771</v>
      </c>
      <c r="K65" s="166">
        <v>2026000257</v>
      </c>
      <c r="L65" s="167">
        <v>3043395</v>
      </c>
      <c r="M65" s="24">
        <v>0</v>
      </c>
    </row>
    <row r="66" spans="2:13" x14ac:dyDescent="0.25">
      <c r="B66" s="158" t="s">
        <v>668</v>
      </c>
      <c r="C66" s="158"/>
      <c r="D66" s="159">
        <v>46086</v>
      </c>
      <c r="E66" s="158" t="s">
        <v>2879</v>
      </c>
      <c r="F66" s="160">
        <v>2026000128</v>
      </c>
      <c r="G66" s="158" t="s">
        <v>900</v>
      </c>
      <c r="H66" s="158">
        <v>814003050</v>
      </c>
      <c r="I66" s="158" t="s">
        <v>3307</v>
      </c>
      <c r="J66" s="158" t="s">
        <v>771</v>
      </c>
      <c r="K66" s="161">
        <v>2026000627</v>
      </c>
      <c r="L66" s="162">
        <v>3065400</v>
      </c>
      <c r="M66" s="29">
        <v>0</v>
      </c>
    </row>
    <row r="67" spans="2:13" x14ac:dyDescent="0.25">
      <c r="B67" s="512"/>
      <c r="C67" s="512"/>
      <c r="D67" s="512"/>
      <c r="E67" s="512"/>
      <c r="F67" s="512"/>
      <c r="G67" s="512"/>
      <c r="H67" s="512"/>
      <c r="I67" s="512"/>
      <c r="J67" s="512"/>
      <c r="K67" s="512"/>
      <c r="L67" s="750">
        <f>SUM(L62:L66)</f>
        <v>17559045</v>
      </c>
      <c r="M67" s="751"/>
    </row>
    <row r="68" spans="2:13" ht="3.75" customHeight="1" x14ac:dyDescent="0.25">
      <c r="B68" s="512"/>
      <c r="C68" s="512"/>
      <c r="D68" s="512"/>
      <c r="E68" s="512"/>
      <c r="F68" s="512"/>
      <c r="G68" s="512"/>
      <c r="H68" s="512"/>
      <c r="I68" s="512"/>
      <c r="J68" s="512"/>
      <c r="K68" s="512"/>
      <c r="L68" s="752"/>
      <c r="M68" s="752"/>
    </row>
    <row r="69" spans="2:13" x14ac:dyDescent="0.25">
      <c r="B69" s="520" t="s">
        <v>3308</v>
      </c>
      <c r="C69" s="520"/>
      <c r="D69" s="520"/>
      <c r="E69" s="520"/>
      <c r="F69" s="520"/>
      <c r="G69" s="520"/>
      <c r="H69" s="520"/>
      <c r="I69" s="520"/>
      <c r="J69" s="520"/>
      <c r="K69" s="405"/>
      <c r="L69" s="205"/>
      <c r="M69" s="30">
        <v>0</v>
      </c>
    </row>
    <row r="70" spans="2:13" x14ac:dyDescent="0.25">
      <c r="B70" s="415" t="s">
        <v>758</v>
      </c>
      <c r="C70" s="415" t="s">
        <v>11</v>
      </c>
      <c r="D70" s="415" t="s">
        <v>760</v>
      </c>
      <c r="E70" s="415" t="s">
        <v>761</v>
      </c>
      <c r="F70" s="415" t="s">
        <v>762</v>
      </c>
      <c r="G70" s="415" t="s">
        <v>46</v>
      </c>
      <c r="H70" s="415" t="s">
        <v>763</v>
      </c>
      <c r="I70" s="415" t="s">
        <v>764</v>
      </c>
      <c r="J70" s="415" t="s">
        <v>765</v>
      </c>
      <c r="K70" s="415" t="s">
        <v>762</v>
      </c>
      <c r="L70" s="415" t="s">
        <v>766</v>
      </c>
      <c r="M70" s="497" t="s">
        <v>767</v>
      </c>
    </row>
    <row r="71" spans="2:13" x14ac:dyDescent="0.25">
      <c r="B71" s="158" t="s">
        <v>669</v>
      </c>
      <c r="C71" s="158" t="s">
        <v>345</v>
      </c>
      <c r="D71" s="159">
        <v>46024</v>
      </c>
      <c r="E71" s="158" t="s">
        <v>1206</v>
      </c>
      <c r="F71" s="161">
        <v>2</v>
      </c>
      <c r="G71" s="158" t="s">
        <v>3310</v>
      </c>
      <c r="H71" s="158" t="s">
        <v>900</v>
      </c>
      <c r="I71" s="158">
        <v>814003050</v>
      </c>
      <c r="J71" s="158" t="s">
        <v>771</v>
      </c>
      <c r="K71" s="161">
        <v>2026000057</v>
      </c>
      <c r="L71" s="162">
        <v>551250</v>
      </c>
      <c r="M71" s="499">
        <v>0</v>
      </c>
    </row>
    <row r="72" spans="2:13" x14ac:dyDescent="0.25">
      <c r="B72" s="163" t="s">
        <v>669</v>
      </c>
      <c r="C72" s="163" t="s">
        <v>345</v>
      </c>
      <c r="D72" s="164">
        <v>46031</v>
      </c>
      <c r="E72" s="163" t="s">
        <v>1206</v>
      </c>
      <c r="F72" s="166">
        <v>8</v>
      </c>
      <c r="G72" s="163" t="s">
        <v>3311</v>
      </c>
      <c r="H72" s="163" t="s">
        <v>900</v>
      </c>
      <c r="I72" s="163">
        <v>814003050</v>
      </c>
      <c r="J72" s="163" t="s">
        <v>771</v>
      </c>
      <c r="K72" s="166">
        <v>2026000057</v>
      </c>
      <c r="L72" s="167">
        <v>1133550</v>
      </c>
      <c r="M72" s="500">
        <v>0</v>
      </c>
    </row>
    <row r="73" spans="2:13" x14ac:dyDescent="0.25">
      <c r="B73" s="158" t="s">
        <v>669</v>
      </c>
      <c r="C73" s="158" t="s">
        <v>345</v>
      </c>
      <c r="D73" s="159">
        <v>46035</v>
      </c>
      <c r="E73" s="158" t="s">
        <v>1206</v>
      </c>
      <c r="F73" s="161">
        <v>10</v>
      </c>
      <c r="G73" s="158" t="s">
        <v>3312</v>
      </c>
      <c r="H73" s="158" t="s">
        <v>900</v>
      </c>
      <c r="I73" s="158">
        <v>814003050</v>
      </c>
      <c r="J73" s="158" t="s">
        <v>771</v>
      </c>
      <c r="K73" s="161">
        <v>2026000057</v>
      </c>
      <c r="L73" s="162">
        <v>850950</v>
      </c>
      <c r="M73" s="499">
        <v>0</v>
      </c>
    </row>
    <row r="74" spans="2:13" x14ac:dyDescent="0.25">
      <c r="B74" s="163" t="s">
        <v>669</v>
      </c>
      <c r="C74" s="163" t="s">
        <v>345</v>
      </c>
      <c r="D74" s="164">
        <v>46041</v>
      </c>
      <c r="E74" s="163" t="s">
        <v>1206</v>
      </c>
      <c r="F74" s="166">
        <v>23</v>
      </c>
      <c r="G74" s="163" t="s">
        <v>3313</v>
      </c>
      <c r="H74" s="163" t="s">
        <v>900</v>
      </c>
      <c r="I74" s="163">
        <v>814003050</v>
      </c>
      <c r="J74" s="163" t="s">
        <v>771</v>
      </c>
      <c r="K74" s="166">
        <v>2026000057</v>
      </c>
      <c r="L74" s="167">
        <v>465300</v>
      </c>
      <c r="M74" s="500">
        <v>0</v>
      </c>
    </row>
    <row r="75" spans="2:13" x14ac:dyDescent="0.25">
      <c r="B75" s="158" t="s">
        <v>669</v>
      </c>
      <c r="C75" s="158" t="s">
        <v>345</v>
      </c>
      <c r="D75" s="159">
        <v>46057</v>
      </c>
      <c r="E75" s="158" t="s">
        <v>1206</v>
      </c>
      <c r="F75" s="161">
        <v>50</v>
      </c>
      <c r="G75" s="158" t="s">
        <v>3314</v>
      </c>
      <c r="H75" s="158" t="s">
        <v>900</v>
      </c>
      <c r="I75" s="158">
        <v>814003050</v>
      </c>
      <c r="J75" s="158" t="s">
        <v>771</v>
      </c>
      <c r="K75" s="161">
        <v>2026000308</v>
      </c>
      <c r="L75" s="162">
        <v>722700</v>
      </c>
      <c r="M75" s="499">
        <v>0</v>
      </c>
    </row>
    <row r="76" spans="2:13" x14ac:dyDescent="0.25">
      <c r="B76" s="163" t="s">
        <v>669</v>
      </c>
      <c r="C76" s="163" t="s">
        <v>345</v>
      </c>
      <c r="D76" s="164">
        <v>46069</v>
      </c>
      <c r="E76" s="163" t="s">
        <v>1206</v>
      </c>
      <c r="F76" s="166">
        <v>75</v>
      </c>
      <c r="G76" s="163" t="s">
        <v>3315</v>
      </c>
      <c r="H76" s="163" t="s">
        <v>900</v>
      </c>
      <c r="I76" s="163">
        <v>814003050</v>
      </c>
      <c r="J76" s="163" t="s">
        <v>771</v>
      </c>
      <c r="K76" s="166">
        <v>2026000250</v>
      </c>
      <c r="L76" s="167">
        <v>531990</v>
      </c>
      <c r="M76" s="500">
        <v>0</v>
      </c>
    </row>
    <row r="77" spans="2:13" x14ac:dyDescent="0.25">
      <c r="B77" s="158" t="s">
        <v>669</v>
      </c>
      <c r="C77" s="158" t="s">
        <v>345</v>
      </c>
      <c r="D77" s="159">
        <v>46090</v>
      </c>
      <c r="E77" s="158" t="s">
        <v>1206</v>
      </c>
      <c r="F77" s="161">
        <v>103</v>
      </c>
      <c r="G77" s="158" t="s">
        <v>3316</v>
      </c>
      <c r="H77" s="158" t="s">
        <v>900</v>
      </c>
      <c r="I77" s="158">
        <v>814003050</v>
      </c>
      <c r="J77" s="158" t="s">
        <v>771</v>
      </c>
      <c r="K77" s="161">
        <v>2026000627</v>
      </c>
      <c r="L77" s="162">
        <v>743400</v>
      </c>
      <c r="M77" s="499">
        <v>0</v>
      </c>
    </row>
    <row r="78" spans="2:13" x14ac:dyDescent="0.25">
      <c r="B78" s="163" t="s">
        <v>669</v>
      </c>
      <c r="C78" s="163" t="s">
        <v>345</v>
      </c>
      <c r="D78" s="164">
        <v>46097</v>
      </c>
      <c r="E78" s="163" t="s">
        <v>1206</v>
      </c>
      <c r="F78" s="166">
        <v>111</v>
      </c>
      <c r="G78" s="163" t="s">
        <v>3317</v>
      </c>
      <c r="H78" s="163" t="s">
        <v>900</v>
      </c>
      <c r="I78" s="163">
        <v>814003050</v>
      </c>
      <c r="J78" s="163" t="s">
        <v>771</v>
      </c>
      <c r="K78" s="166">
        <v>2026000627</v>
      </c>
      <c r="L78" s="167">
        <v>562950</v>
      </c>
      <c r="M78" s="500">
        <v>0</v>
      </c>
    </row>
    <row r="79" spans="2:13" ht="19.5" customHeight="1" x14ac:dyDescent="0.25">
      <c r="B79" s="158" t="s">
        <v>669</v>
      </c>
      <c r="C79" s="158" t="s">
        <v>345</v>
      </c>
      <c r="D79" s="159">
        <v>46112</v>
      </c>
      <c r="E79" s="158" t="s">
        <v>1206</v>
      </c>
      <c r="F79" s="161">
        <v>138</v>
      </c>
      <c r="G79" s="158" t="s">
        <v>3318</v>
      </c>
      <c r="H79" s="158" t="s">
        <v>900</v>
      </c>
      <c r="I79" s="158">
        <v>814003050</v>
      </c>
      <c r="J79" s="158" t="s">
        <v>771</v>
      </c>
      <c r="K79" s="161">
        <v>2026000700</v>
      </c>
      <c r="L79" s="162">
        <v>694000</v>
      </c>
      <c r="M79" s="499">
        <v>0</v>
      </c>
    </row>
    <row r="80" spans="2:13" x14ac:dyDescent="0.25">
      <c r="B80" s="163" t="s">
        <v>669</v>
      </c>
      <c r="C80" s="163" t="s">
        <v>345</v>
      </c>
      <c r="D80" s="164">
        <v>46072</v>
      </c>
      <c r="E80" s="163" t="s">
        <v>768</v>
      </c>
      <c r="F80" s="166">
        <v>2026400025</v>
      </c>
      <c r="G80" s="163" t="s">
        <v>3319</v>
      </c>
      <c r="H80" s="163" t="s">
        <v>3320</v>
      </c>
      <c r="I80" s="163">
        <v>1084223134</v>
      </c>
      <c r="J80" s="163" t="s">
        <v>771</v>
      </c>
      <c r="K80" s="166">
        <v>2026000474</v>
      </c>
      <c r="L80" s="167">
        <v>70000</v>
      </c>
      <c r="M80" s="500">
        <v>0</v>
      </c>
    </row>
    <row r="81" spans="2:13" x14ac:dyDescent="0.25">
      <c r="B81" s="753"/>
      <c r="C81" s="754"/>
      <c r="D81" s="754"/>
      <c r="E81" s="754"/>
      <c r="F81" s="754"/>
      <c r="G81" s="754"/>
      <c r="H81" s="754"/>
      <c r="I81" s="754"/>
      <c r="J81" s="755"/>
      <c r="K81" s="498" t="s">
        <v>779</v>
      </c>
      <c r="L81" s="501">
        <v>6326090</v>
      </c>
      <c r="M81" s="498">
        <v>0</v>
      </c>
    </row>
    <row r="82" spans="2:13" x14ac:dyDescent="0.25">
      <c r="B82" s="756"/>
      <c r="C82" s="757"/>
      <c r="D82" s="757"/>
      <c r="E82" s="757"/>
      <c r="F82" s="757"/>
      <c r="G82" s="757"/>
      <c r="H82" s="757"/>
      <c r="I82" s="758"/>
      <c r="J82" s="759"/>
      <c r="K82" s="760"/>
      <c r="L82" s="760"/>
      <c r="M82" s="761"/>
    </row>
    <row r="83" spans="2:13" ht="23.25" x14ac:dyDescent="0.25">
      <c r="B83" s="762" t="s">
        <v>3112</v>
      </c>
      <c r="C83" s="762"/>
      <c r="D83" s="762"/>
      <c r="E83" s="762"/>
      <c r="F83" s="762"/>
      <c r="G83" s="762"/>
      <c r="H83" s="762"/>
      <c r="I83" s="762"/>
      <c r="J83" s="762"/>
      <c r="K83" s="25"/>
      <c r="L83"/>
      <c r="M83"/>
    </row>
    <row r="84" spans="2:13" ht="22.5" customHeight="1" x14ac:dyDescent="0.25">
      <c r="B84" s="415" t="s">
        <v>758</v>
      </c>
      <c r="C84" s="415" t="s">
        <v>11</v>
      </c>
      <c r="D84" s="415" t="s">
        <v>760</v>
      </c>
      <c r="E84" s="415" t="s">
        <v>761</v>
      </c>
      <c r="F84" s="415" t="s">
        <v>762</v>
      </c>
      <c r="G84" s="415" t="s">
        <v>46</v>
      </c>
      <c r="H84" s="415" t="s">
        <v>763</v>
      </c>
      <c r="I84" s="415" t="s">
        <v>764</v>
      </c>
      <c r="J84" s="415" t="s">
        <v>765</v>
      </c>
      <c r="K84" s="415" t="s">
        <v>762</v>
      </c>
      <c r="L84" s="415" t="s">
        <v>766</v>
      </c>
      <c r="M84" s="415" t="s">
        <v>767</v>
      </c>
    </row>
    <row r="85" spans="2:13" ht="24" customHeight="1" x14ac:dyDescent="0.25">
      <c r="B85" s="158" t="s">
        <v>667</v>
      </c>
      <c r="C85" s="158" t="s">
        <v>337</v>
      </c>
      <c r="D85" s="159">
        <v>46053</v>
      </c>
      <c r="E85" s="158" t="s">
        <v>1206</v>
      </c>
      <c r="F85" s="161">
        <v>44</v>
      </c>
      <c r="G85" s="158" t="s">
        <v>3321</v>
      </c>
      <c r="H85" s="158" t="s">
        <v>1077</v>
      </c>
      <c r="I85" s="158">
        <v>87070281</v>
      </c>
      <c r="J85" s="158" t="s">
        <v>771</v>
      </c>
      <c r="K85" s="161">
        <v>2026000003</v>
      </c>
      <c r="L85" s="162">
        <v>70000</v>
      </c>
      <c r="M85" s="325">
        <v>0</v>
      </c>
    </row>
    <row r="86" spans="2:13" ht="23.25" customHeight="1" x14ac:dyDescent="0.25">
      <c r="B86" s="163" t="s">
        <v>667</v>
      </c>
      <c r="C86" s="163" t="s">
        <v>337</v>
      </c>
      <c r="D86" s="164">
        <v>46112</v>
      </c>
      <c r="E86" s="163" t="s">
        <v>1206</v>
      </c>
      <c r="F86" s="166">
        <v>145</v>
      </c>
      <c r="G86" s="163" t="s">
        <v>3322</v>
      </c>
      <c r="H86" s="163" t="s">
        <v>1077</v>
      </c>
      <c r="I86" s="163">
        <v>87070281</v>
      </c>
      <c r="J86" s="163" t="s">
        <v>771</v>
      </c>
      <c r="K86" s="166">
        <v>2026000003</v>
      </c>
      <c r="L86" s="167">
        <v>80000</v>
      </c>
      <c r="M86" s="326">
        <v>0</v>
      </c>
    </row>
    <row r="87" spans="2:13" ht="23.25" customHeight="1" x14ac:dyDescent="0.25">
      <c r="B87" s="158" t="s">
        <v>667</v>
      </c>
      <c r="C87" s="158" t="s">
        <v>337</v>
      </c>
      <c r="D87" s="159">
        <v>46112</v>
      </c>
      <c r="E87" s="158" t="s">
        <v>1206</v>
      </c>
      <c r="F87" s="161">
        <v>146</v>
      </c>
      <c r="G87" s="158" t="s">
        <v>3323</v>
      </c>
      <c r="H87" s="158" t="s">
        <v>1077</v>
      </c>
      <c r="I87" s="158">
        <v>87070281</v>
      </c>
      <c r="J87" s="158" t="s">
        <v>771</v>
      </c>
      <c r="K87" s="161">
        <v>2026000003</v>
      </c>
      <c r="L87" s="162">
        <v>71000</v>
      </c>
      <c r="M87" s="325">
        <v>0</v>
      </c>
    </row>
    <row r="88" spans="2:13" ht="34.5" customHeight="1" x14ac:dyDescent="0.25">
      <c r="B88" s="515"/>
      <c r="C88" s="515"/>
      <c r="D88" s="515"/>
      <c r="E88" s="515"/>
      <c r="F88" s="515"/>
      <c r="G88" s="515"/>
      <c r="H88" s="515"/>
      <c r="I88" s="515"/>
      <c r="J88" s="515"/>
      <c r="K88" s="168" t="s">
        <v>779</v>
      </c>
      <c r="L88" s="180">
        <v>221000</v>
      </c>
      <c r="M88" s="168">
        <v>0</v>
      </c>
    </row>
    <row r="89" spans="2:13" ht="78" customHeight="1" x14ac:dyDescent="0.25">
      <c r="B89" s="502" t="s">
        <v>3163</v>
      </c>
      <c r="C89" s="30"/>
      <c r="D89" s="30"/>
      <c r="E89" s="30"/>
      <c r="F89" s="30"/>
      <c r="G89" s="30"/>
      <c r="H89" s="30"/>
      <c r="I89" s="30"/>
      <c r="J89" s="30"/>
      <c r="K89" s="30"/>
      <c r="L89" s="104"/>
      <c r="M89" s="30"/>
    </row>
    <row r="90" spans="2:13" ht="40.5" customHeight="1" x14ac:dyDescent="0.25">
      <c r="B90" s="36" t="s">
        <v>758</v>
      </c>
      <c r="C90" s="36" t="s">
        <v>759</v>
      </c>
      <c r="D90" s="36" t="s">
        <v>760</v>
      </c>
      <c r="E90" s="36" t="s">
        <v>761</v>
      </c>
      <c r="F90" s="36" t="s">
        <v>762</v>
      </c>
      <c r="G90" s="36" t="s">
        <v>763</v>
      </c>
      <c r="H90" s="36" t="s">
        <v>764</v>
      </c>
      <c r="I90" s="36" t="s">
        <v>46</v>
      </c>
      <c r="J90" s="36" t="s">
        <v>765</v>
      </c>
      <c r="K90" s="36" t="s">
        <v>762</v>
      </c>
      <c r="L90" s="36" t="s">
        <v>766</v>
      </c>
      <c r="M90" s="36" t="s">
        <v>767</v>
      </c>
    </row>
    <row r="91" spans="2:13" ht="26.25" customHeight="1" x14ac:dyDescent="0.25">
      <c r="B91" s="158" t="s">
        <v>444</v>
      </c>
      <c r="C91" s="158"/>
      <c r="D91" s="159">
        <v>46053</v>
      </c>
      <c r="E91" s="158" t="s">
        <v>768</v>
      </c>
      <c r="F91" s="160">
        <v>2026100022</v>
      </c>
      <c r="G91" s="158" t="s">
        <v>3117</v>
      </c>
      <c r="H91" s="158">
        <v>36759720</v>
      </c>
      <c r="I91" s="158" t="s">
        <v>3375</v>
      </c>
      <c r="J91" s="158" t="s">
        <v>771</v>
      </c>
      <c r="K91" s="161">
        <v>2026000035</v>
      </c>
      <c r="L91" s="162">
        <v>2627500</v>
      </c>
      <c r="M91" s="325">
        <v>0</v>
      </c>
    </row>
    <row r="92" spans="2:13" x14ac:dyDescent="0.25">
      <c r="B92" s="163" t="s">
        <v>444</v>
      </c>
      <c r="C92" s="163"/>
      <c r="D92" s="164">
        <v>46053</v>
      </c>
      <c r="E92" s="163" t="s">
        <v>768</v>
      </c>
      <c r="F92" s="165">
        <v>2026100027</v>
      </c>
      <c r="G92" s="163" t="s">
        <v>2836</v>
      </c>
      <c r="H92" s="163">
        <v>1088730564</v>
      </c>
      <c r="I92" s="163" t="s">
        <v>3376</v>
      </c>
      <c r="J92" s="163" t="s">
        <v>771</v>
      </c>
      <c r="K92" s="166">
        <v>2026000095</v>
      </c>
      <c r="L92" s="167">
        <v>2017417</v>
      </c>
      <c r="M92" s="326">
        <v>0</v>
      </c>
    </row>
    <row r="93" spans="2:13" x14ac:dyDescent="0.25">
      <c r="B93" s="158" t="s">
        <v>444</v>
      </c>
      <c r="C93" s="158"/>
      <c r="D93" s="159">
        <v>46053</v>
      </c>
      <c r="E93" s="158" t="s">
        <v>768</v>
      </c>
      <c r="F93" s="160">
        <v>2026100028</v>
      </c>
      <c r="G93" s="158" t="s">
        <v>2649</v>
      </c>
      <c r="H93" s="158">
        <v>27281512</v>
      </c>
      <c r="I93" s="158" t="s">
        <v>3377</v>
      </c>
      <c r="J93" s="158" t="s">
        <v>771</v>
      </c>
      <c r="K93" s="161">
        <v>2026000093</v>
      </c>
      <c r="L93" s="162">
        <v>1530957</v>
      </c>
      <c r="M93" s="325">
        <v>0</v>
      </c>
    </row>
    <row r="94" spans="2:13" x14ac:dyDescent="0.25">
      <c r="B94" s="163" t="s">
        <v>444</v>
      </c>
      <c r="C94" s="163"/>
      <c r="D94" s="164">
        <v>46053</v>
      </c>
      <c r="E94" s="163" t="s">
        <v>768</v>
      </c>
      <c r="F94" s="165">
        <v>2026100029</v>
      </c>
      <c r="G94" s="163" t="s">
        <v>2970</v>
      </c>
      <c r="H94" s="163">
        <v>1233189506</v>
      </c>
      <c r="I94" s="163" t="s">
        <v>3378</v>
      </c>
      <c r="J94" s="163" t="s">
        <v>771</v>
      </c>
      <c r="K94" s="166">
        <v>2026000038</v>
      </c>
      <c r="L94" s="167">
        <v>2627500</v>
      </c>
      <c r="M94" s="326">
        <v>0</v>
      </c>
    </row>
    <row r="95" spans="2:13" x14ac:dyDescent="0.25">
      <c r="B95" s="158" t="s">
        <v>444</v>
      </c>
      <c r="C95" s="158"/>
      <c r="D95" s="159">
        <v>46053</v>
      </c>
      <c r="E95" s="158" t="s">
        <v>768</v>
      </c>
      <c r="F95" s="160">
        <v>2026100031</v>
      </c>
      <c r="G95" s="158" t="s">
        <v>2665</v>
      </c>
      <c r="H95" s="158">
        <v>1114838096</v>
      </c>
      <c r="I95" s="158" t="s">
        <v>3379</v>
      </c>
      <c r="J95" s="158" t="s">
        <v>771</v>
      </c>
      <c r="K95" s="161">
        <v>2026000082</v>
      </c>
      <c r="L95" s="162">
        <v>3300000</v>
      </c>
      <c r="M95" s="325">
        <v>0</v>
      </c>
    </row>
    <row r="96" spans="2:13" x14ac:dyDescent="0.25">
      <c r="B96" s="163" t="s">
        <v>444</v>
      </c>
      <c r="C96" s="163"/>
      <c r="D96" s="164">
        <v>46053</v>
      </c>
      <c r="E96" s="163" t="s">
        <v>768</v>
      </c>
      <c r="F96" s="165">
        <v>2026100032</v>
      </c>
      <c r="G96" s="163" t="s">
        <v>2956</v>
      </c>
      <c r="H96" s="163">
        <v>1084226234</v>
      </c>
      <c r="I96" s="163" t="s">
        <v>3380</v>
      </c>
      <c r="J96" s="163" t="s">
        <v>771</v>
      </c>
      <c r="K96" s="166">
        <v>2026000081</v>
      </c>
      <c r="L96" s="167">
        <v>3980000</v>
      </c>
      <c r="M96" s="326">
        <v>0</v>
      </c>
    </row>
    <row r="97" spans="2:16" x14ac:dyDescent="0.25">
      <c r="B97" s="158" t="s">
        <v>444</v>
      </c>
      <c r="C97" s="158"/>
      <c r="D97" s="159">
        <v>46058</v>
      </c>
      <c r="E97" s="158" t="s">
        <v>768</v>
      </c>
      <c r="F97" s="160">
        <v>2026100041</v>
      </c>
      <c r="G97" s="158" t="s">
        <v>2661</v>
      </c>
      <c r="H97" s="158">
        <v>1085343403</v>
      </c>
      <c r="I97" s="158" t="s">
        <v>3381</v>
      </c>
      <c r="J97" s="158" t="s">
        <v>771</v>
      </c>
      <c r="K97" s="161">
        <v>2026000094</v>
      </c>
      <c r="L97" s="162">
        <v>1530957</v>
      </c>
      <c r="M97" s="325">
        <v>0</v>
      </c>
    </row>
    <row r="98" spans="2:16" x14ac:dyDescent="0.25">
      <c r="B98" s="163" t="s">
        <v>444</v>
      </c>
      <c r="C98" s="163"/>
      <c r="D98" s="164">
        <v>46058</v>
      </c>
      <c r="E98" s="163" t="s">
        <v>768</v>
      </c>
      <c r="F98" s="165">
        <v>2026100042</v>
      </c>
      <c r="G98" s="163" t="s">
        <v>3127</v>
      </c>
      <c r="H98" s="163">
        <v>1085335299</v>
      </c>
      <c r="I98" s="163" t="s">
        <v>3382</v>
      </c>
      <c r="J98" s="163" t="s">
        <v>771</v>
      </c>
      <c r="K98" s="166">
        <v>2026000091</v>
      </c>
      <c r="L98" s="167">
        <v>1530957</v>
      </c>
      <c r="M98" s="326">
        <v>0</v>
      </c>
      <c r="N98" s="470"/>
      <c r="O98" s="470"/>
    </row>
    <row r="99" spans="2:16" x14ac:dyDescent="0.25">
      <c r="B99" s="158" t="s">
        <v>444</v>
      </c>
      <c r="C99" s="158"/>
      <c r="D99" s="159">
        <v>46058</v>
      </c>
      <c r="E99" s="158" t="s">
        <v>768</v>
      </c>
      <c r="F99" s="160">
        <v>2026100043</v>
      </c>
      <c r="G99" s="158" t="s">
        <v>1011</v>
      </c>
      <c r="H99" s="158">
        <v>1085256774</v>
      </c>
      <c r="I99" s="158" t="s">
        <v>3383</v>
      </c>
      <c r="J99" s="158" t="s">
        <v>771</v>
      </c>
      <c r="K99" s="161">
        <v>2026000092</v>
      </c>
      <c r="L99" s="162">
        <v>1407837</v>
      </c>
      <c r="M99" s="325">
        <v>0</v>
      </c>
    </row>
    <row r="100" spans="2:16" x14ac:dyDescent="0.25">
      <c r="B100" s="163" t="s">
        <v>444</v>
      </c>
      <c r="C100" s="163"/>
      <c r="D100" s="164">
        <v>46061</v>
      </c>
      <c r="E100" s="163" t="s">
        <v>768</v>
      </c>
      <c r="F100" s="165">
        <v>2026100048</v>
      </c>
      <c r="G100" s="163" t="s">
        <v>2665</v>
      </c>
      <c r="H100" s="163">
        <v>1114838096</v>
      </c>
      <c r="I100" s="163" t="s">
        <v>3325</v>
      </c>
      <c r="J100" s="163" t="s">
        <v>771</v>
      </c>
      <c r="K100" s="166">
        <v>2026000340</v>
      </c>
      <c r="L100" s="167">
        <v>168300</v>
      </c>
      <c r="M100" s="326">
        <v>0</v>
      </c>
    </row>
    <row r="101" spans="2:16" x14ac:dyDescent="0.25">
      <c r="B101" s="158" t="s">
        <v>444</v>
      </c>
      <c r="C101" s="158"/>
      <c r="D101" s="159">
        <v>46061</v>
      </c>
      <c r="E101" s="158" t="s">
        <v>768</v>
      </c>
      <c r="F101" s="160">
        <v>2026100049</v>
      </c>
      <c r="G101" s="158" t="s">
        <v>2956</v>
      </c>
      <c r="H101" s="158">
        <v>1084226234</v>
      </c>
      <c r="I101" s="158" t="s">
        <v>3384</v>
      </c>
      <c r="J101" s="158" t="s">
        <v>771</v>
      </c>
      <c r="K101" s="161">
        <v>2026000339</v>
      </c>
      <c r="L101" s="162">
        <v>202900</v>
      </c>
      <c r="M101" s="325">
        <v>0</v>
      </c>
    </row>
    <row r="102" spans="2:16" x14ac:dyDescent="0.25">
      <c r="B102" s="163" t="s">
        <v>444</v>
      </c>
      <c r="C102" s="163"/>
      <c r="D102" s="164">
        <v>46061</v>
      </c>
      <c r="E102" s="163" t="s">
        <v>768</v>
      </c>
      <c r="F102" s="165">
        <v>2026100050</v>
      </c>
      <c r="G102" s="163" t="s">
        <v>2658</v>
      </c>
      <c r="H102" s="163">
        <v>1085336874</v>
      </c>
      <c r="I102" s="163" t="s">
        <v>3385</v>
      </c>
      <c r="J102" s="163" t="s">
        <v>771</v>
      </c>
      <c r="K102" s="166">
        <v>2026000341</v>
      </c>
      <c r="L102" s="167">
        <v>2627500</v>
      </c>
      <c r="M102" s="326">
        <v>0</v>
      </c>
    </row>
    <row r="103" spans="2:16" x14ac:dyDescent="0.25">
      <c r="B103" s="158" t="s">
        <v>444</v>
      </c>
      <c r="C103" s="158"/>
      <c r="D103" s="159">
        <v>46061</v>
      </c>
      <c r="E103" s="158" t="s">
        <v>768</v>
      </c>
      <c r="F103" s="160">
        <v>2026100051</v>
      </c>
      <c r="G103" s="158" t="s">
        <v>3386</v>
      </c>
      <c r="H103" s="158">
        <v>1085247023</v>
      </c>
      <c r="I103" s="158" t="s">
        <v>3387</v>
      </c>
      <c r="J103" s="158" t="s">
        <v>771</v>
      </c>
      <c r="K103" s="161">
        <v>2026000343</v>
      </c>
      <c r="L103" s="162">
        <v>2750000</v>
      </c>
      <c r="M103" s="325">
        <v>0</v>
      </c>
    </row>
    <row r="104" spans="2:16" x14ac:dyDescent="0.25">
      <c r="B104" s="163" t="s">
        <v>444</v>
      </c>
      <c r="C104" s="163"/>
      <c r="D104" s="164">
        <v>46063</v>
      </c>
      <c r="E104" s="163" t="s">
        <v>768</v>
      </c>
      <c r="F104" s="165">
        <v>2026100053</v>
      </c>
      <c r="G104" s="163" t="s">
        <v>2230</v>
      </c>
      <c r="H104" s="163">
        <v>900274678</v>
      </c>
      <c r="I104" s="163" t="s">
        <v>3326</v>
      </c>
      <c r="J104" s="163" t="s">
        <v>771</v>
      </c>
      <c r="K104" s="166">
        <v>2026000004</v>
      </c>
      <c r="L104" s="167">
        <v>1187465</v>
      </c>
      <c r="M104" s="326">
        <v>0</v>
      </c>
    </row>
    <row r="105" spans="2:16" x14ac:dyDescent="0.25">
      <c r="B105" s="158" t="s">
        <v>444</v>
      </c>
      <c r="C105" s="158"/>
      <c r="D105" s="159">
        <v>46066</v>
      </c>
      <c r="E105" s="158" t="s">
        <v>768</v>
      </c>
      <c r="F105" s="160">
        <v>2026100054</v>
      </c>
      <c r="G105" s="158" t="s">
        <v>3388</v>
      </c>
      <c r="H105" s="158">
        <v>87067832</v>
      </c>
      <c r="I105" s="158" t="s">
        <v>3389</v>
      </c>
      <c r="J105" s="158" t="s">
        <v>771</v>
      </c>
      <c r="K105" s="161">
        <v>2026000383</v>
      </c>
      <c r="L105" s="162">
        <v>3500000</v>
      </c>
      <c r="M105" s="325">
        <v>0</v>
      </c>
    </row>
    <row r="106" spans="2:16" x14ac:dyDescent="0.25">
      <c r="B106" s="163" t="s">
        <v>444</v>
      </c>
      <c r="C106" s="163"/>
      <c r="D106" s="164">
        <v>46066</v>
      </c>
      <c r="E106" s="163" t="s">
        <v>768</v>
      </c>
      <c r="F106" s="165">
        <v>2026100055</v>
      </c>
      <c r="G106" s="163" t="s">
        <v>3123</v>
      </c>
      <c r="H106" s="163">
        <v>1085256646</v>
      </c>
      <c r="I106" s="163" t="s">
        <v>3390</v>
      </c>
      <c r="J106" s="163" t="s">
        <v>771</v>
      </c>
      <c r="K106" s="166">
        <v>2026000360</v>
      </c>
      <c r="L106" s="167">
        <v>3507195</v>
      </c>
      <c r="M106" s="326">
        <v>0</v>
      </c>
    </row>
    <row r="107" spans="2:16" x14ac:dyDescent="0.25">
      <c r="B107" s="158" t="s">
        <v>444</v>
      </c>
      <c r="C107" s="158"/>
      <c r="D107" s="159">
        <v>46072</v>
      </c>
      <c r="E107" s="158" t="s">
        <v>768</v>
      </c>
      <c r="F107" s="160">
        <v>2026100081</v>
      </c>
      <c r="G107" s="158" t="s">
        <v>1846</v>
      </c>
      <c r="H107" s="158">
        <v>98382699</v>
      </c>
      <c r="I107" s="158" t="s">
        <v>3391</v>
      </c>
      <c r="J107" s="158" t="s">
        <v>771</v>
      </c>
      <c r="K107" s="161">
        <v>2026000403</v>
      </c>
      <c r="L107" s="162">
        <v>1950000</v>
      </c>
      <c r="M107" s="325">
        <v>0</v>
      </c>
    </row>
    <row r="108" spans="2:16" x14ac:dyDescent="0.25">
      <c r="B108" s="163" t="s">
        <v>444</v>
      </c>
      <c r="C108" s="163"/>
      <c r="D108" s="164">
        <v>46074</v>
      </c>
      <c r="E108" s="163" t="s">
        <v>768</v>
      </c>
      <c r="F108" s="165">
        <v>2026100083</v>
      </c>
      <c r="G108" s="163" t="s">
        <v>3392</v>
      </c>
      <c r="H108" s="163">
        <v>1085294422</v>
      </c>
      <c r="I108" s="163" t="s">
        <v>3393</v>
      </c>
      <c r="J108" s="163" t="s">
        <v>771</v>
      </c>
      <c r="K108" s="166">
        <v>2026000407</v>
      </c>
      <c r="L108" s="167">
        <v>500000</v>
      </c>
      <c r="M108" s="326">
        <v>0</v>
      </c>
    </row>
    <row r="109" spans="2:16" x14ac:dyDescent="0.25">
      <c r="B109" s="158" t="s">
        <v>444</v>
      </c>
      <c r="C109" s="158"/>
      <c r="D109" s="159">
        <v>46079</v>
      </c>
      <c r="E109" s="158" t="s">
        <v>768</v>
      </c>
      <c r="F109" s="160">
        <v>2026100095</v>
      </c>
      <c r="G109" s="158" t="s">
        <v>2649</v>
      </c>
      <c r="H109" s="158">
        <v>27281512</v>
      </c>
      <c r="I109" s="158" t="s">
        <v>3394</v>
      </c>
      <c r="J109" s="158" t="s">
        <v>771</v>
      </c>
      <c r="K109" s="161">
        <v>2026000093</v>
      </c>
      <c r="L109" s="162">
        <v>1996900</v>
      </c>
      <c r="M109" s="325">
        <v>0</v>
      </c>
    </row>
    <row r="110" spans="2:16" x14ac:dyDescent="0.25">
      <c r="B110" s="163" t="s">
        <v>444</v>
      </c>
      <c r="C110" s="163"/>
      <c r="D110" s="164">
        <v>46079</v>
      </c>
      <c r="E110" s="163" t="s">
        <v>768</v>
      </c>
      <c r="F110" s="165">
        <v>2026100098</v>
      </c>
      <c r="G110" s="163" t="s">
        <v>2970</v>
      </c>
      <c r="H110" s="163">
        <v>1233189506</v>
      </c>
      <c r="I110" s="163" t="s">
        <v>3395</v>
      </c>
      <c r="J110" s="163" t="s">
        <v>771</v>
      </c>
      <c r="K110" s="166">
        <v>2026000038</v>
      </c>
      <c r="L110" s="167">
        <v>2627500</v>
      </c>
      <c r="M110" s="326">
        <v>0</v>
      </c>
      <c r="N110" s="470"/>
      <c r="P110" s="470"/>
    </row>
    <row r="111" spans="2:16" x14ac:dyDescent="0.25">
      <c r="B111" s="158" t="s">
        <v>444</v>
      </c>
      <c r="C111" s="158"/>
      <c r="D111" s="159">
        <v>46079</v>
      </c>
      <c r="E111" s="158" t="s">
        <v>768</v>
      </c>
      <c r="F111" s="160">
        <v>2026100099</v>
      </c>
      <c r="G111" s="158" t="s">
        <v>1011</v>
      </c>
      <c r="H111" s="158">
        <v>1085256774</v>
      </c>
      <c r="I111" s="158" t="s">
        <v>3396</v>
      </c>
      <c r="J111" s="158" t="s">
        <v>771</v>
      </c>
      <c r="K111" s="161">
        <v>2026000092</v>
      </c>
      <c r="L111" s="162">
        <v>1836307</v>
      </c>
      <c r="M111" s="325">
        <v>0</v>
      </c>
    </row>
    <row r="112" spans="2:16" x14ac:dyDescent="0.25">
      <c r="B112" s="163" t="s">
        <v>444</v>
      </c>
      <c r="C112" s="163"/>
      <c r="D112" s="164">
        <v>46079</v>
      </c>
      <c r="E112" s="163" t="s">
        <v>768</v>
      </c>
      <c r="F112" s="165">
        <v>2026100100</v>
      </c>
      <c r="G112" s="163" t="s">
        <v>2836</v>
      </c>
      <c r="H112" s="163">
        <v>1088730564</v>
      </c>
      <c r="I112" s="163" t="s">
        <v>3397</v>
      </c>
      <c r="J112" s="163" t="s">
        <v>771</v>
      </c>
      <c r="K112" s="166">
        <v>2026000095</v>
      </c>
      <c r="L112" s="167">
        <v>2627500</v>
      </c>
      <c r="M112" s="326">
        <v>0</v>
      </c>
    </row>
    <row r="113" spans="2:13" x14ac:dyDescent="0.25">
      <c r="B113" s="158" t="s">
        <v>444</v>
      </c>
      <c r="C113" s="158"/>
      <c r="D113" s="159">
        <v>46079</v>
      </c>
      <c r="E113" s="158" t="s">
        <v>768</v>
      </c>
      <c r="F113" s="160">
        <v>2026100101</v>
      </c>
      <c r="G113" s="158" t="s">
        <v>3127</v>
      </c>
      <c r="H113" s="158">
        <v>1085335299</v>
      </c>
      <c r="I113" s="158" t="s">
        <v>3398</v>
      </c>
      <c r="J113" s="158" t="s">
        <v>771</v>
      </c>
      <c r="K113" s="161">
        <v>2026000091</v>
      </c>
      <c r="L113" s="162">
        <v>1996900</v>
      </c>
      <c r="M113" s="325">
        <v>0</v>
      </c>
    </row>
    <row r="114" spans="2:13" x14ac:dyDescent="0.25">
      <c r="B114" s="163" t="s">
        <v>444</v>
      </c>
      <c r="C114" s="163"/>
      <c r="D114" s="164">
        <v>46079</v>
      </c>
      <c r="E114" s="163" t="s">
        <v>768</v>
      </c>
      <c r="F114" s="165">
        <v>2026100104</v>
      </c>
      <c r="G114" s="163" t="s">
        <v>2661</v>
      </c>
      <c r="H114" s="163">
        <v>1085343403</v>
      </c>
      <c r="I114" s="163" t="s">
        <v>3399</v>
      </c>
      <c r="J114" s="163" t="s">
        <v>771</v>
      </c>
      <c r="K114" s="166">
        <v>2026000094</v>
      </c>
      <c r="L114" s="167">
        <v>1996900</v>
      </c>
      <c r="M114" s="326">
        <v>0</v>
      </c>
    </row>
    <row r="115" spans="2:13" x14ac:dyDescent="0.25">
      <c r="B115" s="158" t="s">
        <v>444</v>
      </c>
      <c r="C115" s="158"/>
      <c r="D115" s="159">
        <v>46079</v>
      </c>
      <c r="E115" s="158" t="s">
        <v>768</v>
      </c>
      <c r="F115" s="160">
        <v>2026100106</v>
      </c>
      <c r="G115" s="158" t="s">
        <v>3117</v>
      </c>
      <c r="H115" s="158">
        <v>36759720</v>
      </c>
      <c r="I115" s="158" t="s">
        <v>3400</v>
      </c>
      <c r="J115" s="158" t="s">
        <v>771</v>
      </c>
      <c r="K115" s="161">
        <v>2026000035</v>
      </c>
      <c r="L115" s="162">
        <v>2627500</v>
      </c>
      <c r="M115" s="325">
        <v>0</v>
      </c>
    </row>
    <row r="116" spans="2:13" x14ac:dyDescent="0.25">
      <c r="B116" s="163" t="s">
        <v>444</v>
      </c>
      <c r="C116" s="163"/>
      <c r="D116" s="164">
        <v>46081</v>
      </c>
      <c r="E116" s="163" t="s">
        <v>768</v>
      </c>
      <c r="F116" s="165">
        <v>2026100124</v>
      </c>
      <c r="G116" s="163" t="s">
        <v>3123</v>
      </c>
      <c r="H116" s="163">
        <v>1085256646</v>
      </c>
      <c r="I116" s="163" t="s">
        <v>3401</v>
      </c>
      <c r="J116" s="163" t="s">
        <v>771</v>
      </c>
      <c r="K116" s="166">
        <v>2026000421</v>
      </c>
      <c r="L116" s="167">
        <v>3508100</v>
      </c>
      <c r="M116" s="326">
        <v>0</v>
      </c>
    </row>
    <row r="117" spans="2:13" x14ac:dyDescent="0.25">
      <c r="B117" s="158" t="s">
        <v>444</v>
      </c>
      <c r="C117" s="158"/>
      <c r="D117" s="159">
        <v>46107</v>
      </c>
      <c r="E117" s="158" t="s">
        <v>768</v>
      </c>
      <c r="F117" s="160">
        <v>2026100161</v>
      </c>
      <c r="G117" s="158" t="s">
        <v>2661</v>
      </c>
      <c r="H117" s="158">
        <v>1085343403</v>
      </c>
      <c r="I117" s="158" t="s">
        <v>3327</v>
      </c>
      <c r="J117" s="158" t="s">
        <v>771</v>
      </c>
      <c r="K117" s="161">
        <v>2026000094</v>
      </c>
      <c r="L117" s="162">
        <v>1996900</v>
      </c>
      <c r="M117" s="325">
        <v>0</v>
      </c>
    </row>
    <row r="118" spans="2:13" x14ac:dyDescent="0.25">
      <c r="B118" s="163" t="s">
        <v>444</v>
      </c>
      <c r="C118" s="163"/>
      <c r="D118" s="164">
        <v>46107</v>
      </c>
      <c r="E118" s="163" t="s">
        <v>768</v>
      </c>
      <c r="F118" s="165">
        <v>2026100162</v>
      </c>
      <c r="G118" s="163" t="s">
        <v>3117</v>
      </c>
      <c r="H118" s="163">
        <v>36759720</v>
      </c>
      <c r="I118" s="163" t="s">
        <v>3328</v>
      </c>
      <c r="J118" s="163" t="s">
        <v>771</v>
      </c>
      <c r="K118" s="166">
        <v>2026000035</v>
      </c>
      <c r="L118" s="167">
        <v>2627500</v>
      </c>
      <c r="M118" s="326">
        <v>0</v>
      </c>
    </row>
    <row r="119" spans="2:13" x14ac:dyDescent="0.25">
      <c r="B119" s="158" t="s">
        <v>444</v>
      </c>
      <c r="C119" s="158"/>
      <c r="D119" s="159">
        <v>46107</v>
      </c>
      <c r="E119" s="158" t="s">
        <v>768</v>
      </c>
      <c r="F119" s="160">
        <v>2026100165</v>
      </c>
      <c r="G119" s="158" t="s">
        <v>2970</v>
      </c>
      <c r="H119" s="158">
        <v>1233189506</v>
      </c>
      <c r="I119" s="158" t="s">
        <v>3329</v>
      </c>
      <c r="J119" s="158" t="s">
        <v>771</v>
      </c>
      <c r="K119" s="161">
        <v>2026000038</v>
      </c>
      <c r="L119" s="162">
        <v>2627500</v>
      </c>
      <c r="M119" s="325">
        <v>0</v>
      </c>
    </row>
    <row r="120" spans="2:13" x14ac:dyDescent="0.25">
      <c r="B120" s="163" t="s">
        <v>444</v>
      </c>
      <c r="C120" s="163"/>
      <c r="D120" s="164">
        <v>46107</v>
      </c>
      <c r="E120" s="163" t="s">
        <v>768</v>
      </c>
      <c r="F120" s="165">
        <v>2026100167</v>
      </c>
      <c r="G120" s="163" t="s">
        <v>1011</v>
      </c>
      <c r="H120" s="163">
        <v>1085256774</v>
      </c>
      <c r="I120" s="163" t="s">
        <v>3330</v>
      </c>
      <c r="J120" s="163" t="s">
        <v>771</v>
      </c>
      <c r="K120" s="166">
        <v>2026000092</v>
      </c>
      <c r="L120" s="167">
        <v>1836307</v>
      </c>
      <c r="M120" s="326">
        <v>0</v>
      </c>
    </row>
    <row r="121" spans="2:13" x14ac:dyDescent="0.25">
      <c r="B121" s="158" t="s">
        <v>444</v>
      </c>
      <c r="C121" s="158"/>
      <c r="D121" s="159">
        <v>46107</v>
      </c>
      <c r="E121" s="158" t="s">
        <v>768</v>
      </c>
      <c r="F121" s="160">
        <v>2026100168</v>
      </c>
      <c r="G121" s="158" t="s">
        <v>2649</v>
      </c>
      <c r="H121" s="158">
        <v>27281512</v>
      </c>
      <c r="I121" s="158" t="s">
        <v>3331</v>
      </c>
      <c r="J121" s="158" t="s">
        <v>771</v>
      </c>
      <c r="K121" s="161">
        <v>2026000093</v>
      </c>
      <c r="L121" s="162">
        <v>1996900</v>
      </c>
      <c r="M121" s="325">
        <v>0</v>
      </c>
    </row>
    <row r="122" spans="2:13" x14ac:dyDescent="0.25">
      <c r="B122" s="163" t="s">
        <v>444</v>
      </c>
      <c r="C122" s="163"/>
      <c r="D122" s="164">
        <v>46107</v>
      </c>
      <c r="E122" s="163" t="s">
        <v>768</v>
      </c>
      <c r="F122" s="165">
        <v>2026100169</v>
      </c>
      <c r="G122" s="163" t="s">
        <v>2836</v>
      </c>
      <c r="H122" s="163">
        <v>1088730564</v>
      </c>
      <c r="I122" s="163" t="s">
        <v>3332</v>
      </c>
      <c r="J122" s="163" t="s">
        <v>771</v>
      </c>
      <c r="K122" s="166">
        <v>2026000095</v>
      </c>
      <c r="L122" s="167">
        <v>2627500</v>
      </c>
      <c r="M122" s="326">
        <v>0</v>
      </c>
    </row>
    <row r="123" spans="2:13" x14ac:dyDescent="0.25">
      <c r="B123" s="158" t="s">
        <v>444</v>
      </c>
      <c r="C123" s="158"/>
      <c r="D123" s="159">
        <v>46107</v>
      </c>
      <c r="E123" s="158" t="s">
        <v>768</v>
      </c>
      <c r="F123" s="160">
        <v>2026100172</v>
      </c>
      <c r="G123" s="158" t="s">
        <v>3127</v>
      </c>
      <c r="H123" s="158">
        <v>1085335299</v>
      </c>
      <c r="I123" s="158" t="s">
        <v>3333</v>
      </c>
      <c r="J123" s="158" t="s">
        <v>771</v>
      </c>
      <c r="K123" s="161">
        <v>2026000091</v>
      </c>
      <c r="L123" s="162">
        <v>1996900</v>
      </c>
      <c r="M123" s="325">
        <v>0</v>
      </c>
    </row>
    <row r="124" spans="2:13" x14ac:dyDescent="0.25">
      <c r="B124" s="163" t="s">
        <v>444</v>
      </c>
      <c r="C124" s="163"/>
      <c r="D124" s="164">
        <v>46107</v>
      </c>
      <c r="E124" s="163" t="s">
        <v>768</v>
      </c>
      <c r="F124" s="165">
        <v>2026100175</v>
      </c>
      <c r="G124" s="163" t="s">
        <v>3335</v>
      </c>
      <c r="H124" s="163">
        <v>98390286</v>
      </c>
      <c r="I124" s="163" t="s">
        <v>3334</v>
      </c>
      <c r="J124" s="163" t="s">
        <v>771</v>
      </c>
      <c r="K124" s="166">
        <v>2026000006</v>
      </c>
      <c r="L124" s="167">
        <v>4600000</v>
      </c>
      <c r="M124" s="326">
        <v>0</v>
      </c>
    </row>
    <row r="125" spans="2:13" x14ac:dyDescent="0.25">
      <c r="B125" s="158" t="s">
        <v>444</v>
      </c>
      <c r="C125" s="158"/>
      <c r="D125" s="159">
        <v>46112</v>
      </c>
      <c r="E125" s="158" t="s">
        <v>768</v>
      </c>
      <c r="F125" s="160">
        <v>2026100200</v>
      </c>
      <c r="G125" s="158" t="s">
        <v>2230</v>
      </c>
      <c r="H125" s="158">
        <v>900274678</v>
      </c>
      <c r="I125" s="158" t="s">
        <v>3336</v>
      </c>
      <c r="J125" s="158" t="s">
        <v>771</v>
      </c>
      <c r="K125" s="161">
        <v>2026000004</v>
      </c>
      <c r="L125" s="162">
        <v>1187465</v>
      </c>
      <c r="M125" s="325">
        <v>0</v>
      </c>
    </row>
    <row r="126" spans="2:13" x14ac:dyDescent="0.25">
      <c r="B126" s="517"/>
      <c r="C126" s="517"/>
      <c r="D126" s="517"/>
      <c r="E126" s="517"/>
      <c r="F126" s="517"/>
      <c r="G126" s="517"/>
      <c r="H126" s="517"/>
      <c r="I126" s="517"/>
      <c r="J126" s="517"/>
      <c r="K126" s="517"/>
      <c r="L126" s="518"/>
      <c r="M126" s="518"/>
    </row>
    <row r="127" spans="2:13" x14ac:dyDescent="0.25">
      <c r="B127" s="516"/>
      <c r="C127" s="516"/>
      <c r="D127" s="516"/>
      <c r="E127" s="516"/>
      <c r="F127" s="516"/>
      <c r="G127" s="516"/>
      <c r="H127" s="516"/>
      <c r="I127" s="516"/>
      <c r="J127" s="516"/>
      <c r="K127" s="30" t="s">
        <v>779</v>
      </c>
      <c r="L127" s="205">
        <v>77661064</v>
      </c>
      <c r="M127" s="30">
        <v>0</v>
      </c>
    </row>
    <row r="128" spans="2:13" ht="28.5" x14ac:dyDescent="0.25">
      <c r="B128" s="503" t="s">
        <v>3179</v>
      </c>
      <c r="C128" s="25"/>
      <c r="D128" s="25"/>
      <c r="E128" s="25"/>
      <c r="F128" s="25"/>
      <c r="G128" s="25"/>
      <c r="H128" s="25"/>
      <c r="I128" s="25"/>
      <c r="J128" s="25"/>
      <c r="K128" s="25"/>
      <c r="L128" s="470"/>
    </row>
    <row r="129" spans="2:13" ht="28.5" x14ac:dyDescent="0.25">
      <c r="B129" s="199" t="s">
        <v>758</v>
      </c>
      <c r="C129" s="199" t="s">
        <v>759</v>
      </c>
      <c r="D129" s="199" t="s">
        <v>760</v>
      </c>
      <c r="E129" s="199" t="s">
        <v>761</v>
      </c>
      <c r="F129" s="199" t="s">
        <v>762</v>
      </c>
      <c r="G129" s="199" t="s">
        <v>763</v>
      </c>
      <c r="H129" s="199" t="s">
        <v>764</v>
      </c>
      <c r="I129" s="199" t="s">
        <v>46</v>
      </c>
      <c r="J129" s="199" t="s">
        <v>765</v>
      </c>
      <c r="K129" s="199" t="s">
        <v>762</v>
      </c>
      <c r="L129" s="199" t="s">
        <v>766</v>
      </c>
      <c r="M129" s="199" t="s">
        <v>767</v>
      </c>
    </row>
    <row r="130" spans="2:13" x14ac:dyDescent="0.25">
      <c r="B130" s="158"/>
      <c r="C130" s="158"/>
      <c r="D130" s="159"/>
      <c r="E130" s="158"/>
      <c r="F130" s="160"/>
      <c r="G130" s="158"/>
      <c r="H130" s="158"/>
      <c r="I130" s="158"/>
      <c r="J130" s="158"/>
      <c r="K130" s="161"/>
      <c r="L130" s="162"/>
      <c r="M130" s="325"/>
    </row>
    <row r="131" spans="2:13" x14ac:dyDescent="0.25">
      <c r="B131" s="163"/>
      <c r="C131" s="163"/>
      <c r="D131" s="164"/>
      <c r="E131" s="163"/>
      <c r="F131" s="165"/>
      <c r="G131" s="163"/>
      <c r="H131" s="163"/>
      <c r="I131" s="163"/>
      <c r="J131" s="163"/>
      <c r="K131" s="166"/>
      <c r="L131" s="167"/>
      <c r="M131" s="326"/>
    </row>
    <row r="132" spans="2:13" x14ac:dyDescent="0.25">
      <c r="B132" s="158"/>
      <c r="C132" s="158"/>
      <c r="D132" s="159"/>
      <c r="E132" s="158"/>
      <c r="F132" s="160"/>
      <c r="G132" s="158"/>
      <c r="H132" s="158"/>
      <c r="I132" s="158"/>
      <c r="J132" s="158"/>
      <c r="K132" s="161"/>
      <c r="L132" s="162"/>
      <c r="M132" s="325"/>
    </row>
    <row r="133" spans="2:13" x14ac:dyDescent="0.25">
      <c r="B133" s="163"/>
      <c r="C133" s="163"/>
      <c r="D133" s="164"/>
      <c r="E133" s="163"/>
      <c r="F133" s="165"/>
      <c r="G133" s="163"/>
      <c r="H133" s="163"/>
      <c r="I133" s="163"/>
      <c r="J133" s="163"/>
      <c r="K133" s="166"/>
      <c r="L133" s="167"/>
      <c r="M133" s="326"/>
    </row>
    <row r="134" spans="2:13" x14ac:dyDescent="0.25">
      <c r="B134" s="158"/>
      <c r="C134" s="158"/>
      <c r="D134" s="159"/>
      <c r="E134" s="158"/>
      <c r="F134" s="160"/>
      <c r="G134" s="158"/>
      <c r="H134" s="158"/>
      <c r="I134" s="158"/>
      <c r="J134" s="158"/>
      <c r="K134" s="161"/>
      <c r="L134" s="162"/>
      <c r="M134" s="325"/>
    </row>
    <row r="135" spans="2:13" x14ac:dyDescent="0.25">
      <c r="B135" s="163"/>
      <c r="C135" s="163"/>
      <c r="D135" s="164"/>
      <c r="E135" s="163"/>
      <c r="F135" s="165"/>
      <c r="G135" s="163"/>
      <c r="H135" s="163"/>
      <c r="I135" s="163"/>
      <c r="J135" s="163"/>
      <c r="K135" s="166"/>
      <c r="L135" s="167"/>
      <c r="M135" s="326"/>
    </row>
    <row r="136" spans="2:13" x14ac:dyDescent="0.25">
      <c r="B136" s="158"/>
      <c r="C136" s="158"/>
      <c r="D136" s="159"/>
      <c r="E136" s="158"/>
      <c r="F136" s="160"/>
      <c r="G136" s="158"/>
      <c r="H136" s="158"/>
      <c r="I136" s="158"/>
      <c r="J136" s="158"/>
      <c r="K136" s="161"/>
      <c r="L136" s="162"/>
      <c r="M136" s="325"/>
    </row>
    <row r="137" spans="2:13" x14ac:dyDescent="0.25">
      <c r="B137" s="163"/>
      <c r="C137" s="163"/>
      <c r="D137" s="164"/>
      <c r="E137" s="163"/>
      <c r="F137" s="165"/>
      <c r="G137" s="163"/>
      <c r="H137" s="163"/>
      <c r="I137" s="163"/>
      <c r="J137" s="163"/>
      <c r="K137" s="166"/>
      <c r="L137" s="167"/>
      <c r="M137" s="326"/>
    </row>
    <row r="138" spans="2:13" x14ac:dyDescent="0.25">
      <c r="B138" s="158"/>
      <c r="C138" s="158"/>
      <c r="D138" s="159"/>
      <c r="E138" s="158"/>
      <c r="F138" s="160"/>
      <c r="G138" s="158"/>
      <c r="H138" s="158"/>
      <c r="I138" s="158"/>
      <c r="J138" s="158"/>
      <c r="K138" s="161"/>
      <c r="L138" s="162"/>
      <c r="M138" s="325"/>
    </row>
    <row r="139" spans="2:13" x14ac:dyDescent="0.25">
      <c r="B139" s="163"/>
      <c r="C139" s="163"/>
      <c r="D139" s="164"/>
      <c r="E139" s="163"/>
      <c r="F139" s="165"/>
      <c r="G139" s="163"/>
      <c r="H139" s="163"/>
      <c r="I139" s="163"/>
      <c r="J139" s="163"/>
      <c r="K139" s="166"/>
      <c r="L139" s="167"/>
      <c r="M139" s="326"/>
    </row>
    <row r="140" spans="2:13" x14ac:dyDescent="0.25">
      <c r="B140" s="158"/>
      <c r="C140" s="158"/>
      <c r="D140" s="159"/>
      <c r="E140" s="158"/>
      <c r="F140" s="160"/>
      <c r="G140" s="158"/>
      <c r="H140" s="158"/>
      <c r="I140" s="158"/>
      <c r="J140" s="158"/>
      <c r="K140" s="161"/>
      <c r="L140" s="162"/>
      <c r="M140" s="325"/>
    </row>
    <row r="141" spans="2:13" x14ac:dyDescent="0.25">
      <c r="B141" s="163"/>
      <c r="C141" s="163"/>
      <c r="D141" s="164"/>
      <c r="E141" s="163"/>
      <c r="F141" s="165"/>
      <c r="G141" s="163"/>
      <c r="H141" s="163"/>
      <c r="I141" s="163"/>
      <c r="J141" s="163"/>
      <c r="K141" s="166"/>
      <c r="L141" s="167"/>
      <c r="M141" s="326"/>
    </row>
    <row r="142" spans="2:13" x14ac:dyDescent="0.25">
      <c r="B142" s="158"/>
      <c r="C142" s="158"/>
      <c r="D142" s="159"/>
      <c r="E142" s="158"/>
      <c r="F142" s="160"/>
      <c r="G142" s="158"/>
      <c r="H142" s="158"/>
      <c r="I142" s="158"/>
      <c r="J142" s="158"/>
      <c r="K142" s="161"/>
      <c r="L142" s="162"/>
      <c r="M142" s="325"/>
    </row>
    <row r="143" spans="2:13" x14ac:dyDescent="0.25">
      <c r="B143" s="163"/>
      <c r="C143" s="163"/>
      <c r="D143" s="164"/>
      <c r="E143" s="163"/>
      <c r="F143" s="165"/>
      <c r="G143" s="163"/>
      <c r="H143" s="163"/>
      <c r="I143" s="163"/>
      <c r="J143" s="163"/>
      <c r="K143" s="166"/>
      <c r="L143" s="167"/>
      <c r="M143" s="326"/>
    </row>
    <row r="144" spans="2:13" x14ac:dyDescent="0.25">
      <c r="B144" s="158"/>
      <c r="C144" s="158"/>
      <c r="D144" s="159"/>
      <c r="E144" s="158"/>
      <c r="F144" s="160"/>
      <c r="G144" s="158"/>
      <c r="H144" s="158"/>
      <c r="I144" s="158"/>
      <c r="J144" s="158"/>
      <c r="K144" s="161"/>
      <c r="L144" s="162"/>
      <c r="M144" s="325"/>
    </row>
    <row r="145" spans="2:13" x14ac:dyDescent="0.25">
      <c r="B145" s="163"/>
      <c r="C145" s="163"/>
      <c r="D145" s="164"/>
      <c r="E145" s="163"/>
      <c r="F145" s="165"/>
      <c r="G145" s="163"/>
      <c r="H145" s="163"/>
      <c r="I145" s="163"/>
      <c r="J145" s="163"/>
      <c r="K145" s="166"/>
      <c r="L145" s="167"/>
      <c r="M145" s="326"/>
    </row>
    <row r="146" spans="2:13" x14ac:dyDescent="0.25">
      <c r="B146" s="158"/>
      <c r="C146" s="158"/>
      <c r="D146" s="159"/>
      <c r="E146" s="158"/>
      <c r="F146" s="160"/>
      <c r="G146" s="158"/>
      <c r="H146" s="158"/>
      <c r="I146" s="158"/>
      <c r="J146" s="158"/>
      <c r="K146" s="161"/>
      <c r="L146" s="162"/>
      <c r="M146" s="325"/>
    </row>
    <row r="147" spans="2:13" x14ac:dyDescent="0.25">
      <c r="B147" s="163"/>
      <c r="C147" s="163"/>
      <c r="D147" s="164"/>
      <c r="E147" s="163"/>
      <c r="F147" s="165"/>
      <c r="G147" s="163"/>
      <c r="H147" s="163"/>
      <c r="I147" s="163"/>
      <c r="J147" s="163"/>
      <c r="K147" s="166"/>
      <c r="L147" s="167"/>
      <c r="M147" s="326"/>
    </row>
    <row r="148" spans="2:13" x14ac:dyDescent="0.25">
      <c r="B148" s="158"/>
      <c r="C148" s="158"/>
      <c r="D148" s="159"/>
      <c r="E148" s="158"/>
      <c r="F148" s="160"/>
      <c r="G148" s="158"/>
      <c r="H148" s="158"/>
      <c r="I148" s="158"/>
      <c r="J148" s="158"/>
      <c r="K148" s="161"/>
      <c r="L148" s="162"/>
      <c r="M148" s="325"/>
    </row>
    <row r="149" spans="2:13" x14ac:dyDescent="0.25">
      <c r="B149" s="163"/>
      <c r="C149" s="163"/>
      <c r="D149" s="164"/>
      <c r="E149" s="163"/>
      <c r="F149" s="165"/>
      <c r="G149" s="163"/>
      <c r="H149" s="163"/>
      <c r="I149" s="163"/>
      <c r="J149" s="163"/>
      <c r="K149" s="166"/>
      <c r="L149" s="167"/>
      <c r="M149" s="326"/>
    </row>
    <row r="150" spans="2:13" x14ac:dyDescent="0.25">
      <c r="B150" s="158"/>
      <c r="C150" s="158"/>
      <c r="D150" s="159"/>
      <c r="E150" s="158"/>
      <c r="F150" s="160"/>
      <c r="G150" s="158"/>
      <c r="H150" s="158"/>
      <c r="I150" s="158"/>
      <c r="J150" s="158"/>
      <c r="K150" s="161"/>
      <c r="L150" s="162"/>
      <c r="M150" s="325"/>
    </row>
    <row r="151" spans="2:13" x14ac:dyDescent="0.25">
      <c r="B151" s="163"/>
      <c r="C151" s="163"/>
      <c r="D151" s="164"/>
      <c r="E151" s="163"/>
      <c r="F151" s="165"/>
      <c r="G151" s="163"/>
      <c r="H151" s="163"/>
      <c r="I151" s="163"/>
      <c r="J151" s="163"/>
      <c r="K151" s="166"/>
      <c r="L151" s="167"/>
      <c r="M151" s="326"/>
    </row>
    <row r="152" spans="2:13" x14ac:dyDescent="0.25">
      <c r="B152" s="512"/>
      <c r="C152" s="512"/>
      <c r="D152" s="512"/>
      <c r="E152" s="512"/>
      <c r="F152" s="512"/>
      <c r="G152" s="512"/>
      <c r="H152" s="512"/>
      <c r="I152" s="512"/>
      <c r="J152" s="512"/>
      <c r="K152" s="512"/>
      <c r="L152" s="699">
        <f>SUM(L130:L151)</f>
        <v>0</v>
      </c>
      <c r="M152" s="700"/>
    </row>
    <row r="153" spans="2:13" x14ac:dyDescent="0.25">
      <c r="B153" s="512"/>
      <c r="C153" s="512"/>
      <c r="D153" s="512"/>
      <c r="E153" s="512"/>
      <c r="F153" s="512"/>
      <c r="G153" s="512"/>
      <c r="H153" s="512"/>
      <c r="I153" s="512"/>
      <c r="J153" s="512"/>
      <c r="K153" s="512"/>
      <c r="L153" s="698"/>
      <c r="M153" s="698"/>
    </row>
    <row r="154" spans="2:13" x14ac:dyDescent="0.25">
      <c r="B154" s="25"/>
      <c r="C154" s="25"/>
      <c r="D154" s="25"/>
      <c r="E154" s="25"/>
      <c r="F154" s="25"/>
      <c r="G154" s="25"/>
      <c r="H154" s="25"/>
      <c r="I154" s="25"/>
      <c r="J154" s="25"/>
      <c r="K154" s="25"/>
      <c r="L154" s="482"/>
      <c r="M154" s="482"/>
    </row>
    <row r="155" spans="2:13" ht="28.5" x14ac:dyDescent="0.25">
      <c r="B155" s="504" t="s">
        <v>3337</v>
      </c>
      <c r="C155" s="25"/>
      <c r="D155" s="25"/>
      <c r="E155" s="25"/>
      <c r="F155" s="25"/>
      <c r="G155" s="25"/>
      <c r="H155" s="25"/>
      <c r="I155" s="25"/>
      <c r="J155" s="25"/>
      <c r="K155" s="25"/>
      <c r="L155" s="32"/>
      <c r="M155" s="32"/>
    </row>
    <row r="156" spans="2:13" x14ac:dyDescent="0.25">
      <c r="B156" s="36" t="s">
        <v>758</v>
      </c>
      <c r="C156" s="36" t="s">
        <v>759</v>
      </c>
      <c r="D156" s="36" t="s">
        <v>760</v>
      </c>
      <c r="E156" s="36" t="s">
        <v>761</v>
      </c>
      <c r="F156" s="36" t="s">
        <v>762</v>
      </c>
      <c r="G156" s="36" t="s">
        <v>763</v>
      </c>
      <c r="H156" s="36" t="s">
        <v>764</v>
      </c>
      <c r="I156" s="36" t="s">
        <v>46</v>
      </c>
      <c r="J156" s="36" t="s">
        <v>765</v>
      </c>
      <c r="K156" s="36" t="s">
        <v>762</v>
      </c>
      <c r="L156" s="36" t="s">
        <v>766</v>
      </c>
      <c r="M156" s="36" t="s">
        <v>767</v>
      </c>
    </row>
    <row r="157" spans="2:13" x14ac:dyDescent="0.25">
      <c r="B157" s="158" t="s">
        <v>734</v>
      </c>
      <c r="C157" s="158"/>
      <c r="D157" s="159">
        <v>46058</v>
      </c>
      <c r="E157" s="158" t="s">
        <v>768</v>
      </c>
      <c r="F157" s="160">
        <v>2026590027</v>
      </c>
      <c r="G157" s="158" t="s">
        <v>2869</v>
      </c>
      <c r="H157" s="158">
        <v>37081660</v>
      </c>
      <c r="I157" s="158" t="s">
        <v>3402</v>
      </c>
      <c r="J157" s="158" t="s">
        <v>771</v>
      </c>
      <c r="K157" s="161">
        <v>2026000007</v>
      </c>
      <c r="L157" s="162">
        <v>1996900</v>
      </c>
      <c r="M157" s="325">
        <v>0</v>
      </c>
    </row>
    <row r="158" spans="2:13" x14ac:dyDescent="0.25">
      <c r="B158" s="163" t="s">
        <v>734</v>
      </c>
      <c r="C158" s="163"/>
      <c r="D158" s="164">
        <v>46087</v>
      </c>
      <c r="E158" s="163" t="s">
        <v>768</v>
      </c>
      <c r="F158" s="165">
        <v>2026590077</v>
      </c>
      <c r="G158" s="163" t="s">
        <v>2869</v>
      </c>
      <c r="H158" s="163">
        <v>37081660</v>
      </c>
      <c r="I158" s="163" t="s">
        <v>3403</v>
      </c>
      <c r="J158" s="163" t="s">
        <v>771</v>
      </c>
      <c r="K158" s="166">
        <v>2026000007</v>
      </c>
      <c r="L158" s="167">
        <v>1996900</v>
      </c>
      <c r="M158" s="326">
        <v>0</v>
      </c>
    </row>
    <row r="159" spans="2:13" x14ac:dyDescent="0.25">
      <c r="B159" s="158" t="s">
        <v>734</v>
      </c>
      <c r="C159" s="158"/>
      <c r="D159" s="159">
        <v>46109</v>
      </c>
      <c r="E159" s="158" t="s">
        <v>768</v>
      </c>
      <c r="F159" s="160">
        <v>2026590100</v>
      </c>
      <c r="G159" s="158" t="s">
        <v>2869</v>
      </c>
      <c r="H159" s="158">
        <v>37081660</v>
      </c>
      <c r="I159" s="158" t="s">
        <v>3338</v>
      </c>
      <c r="J159" s="158" t="s">
        <v>771</v>
      </c>
      <c r="K159" s="161">
        <v>2026000007</v>
      </c>
      <c r="L159" s="162">
        <v>1996900</v>
      </c>
      <c r="M159" s="325">
        <v>0</v>
      </c>
    </row>
    <row r="160" spans="2:13" ht="30.75" customHeight="1" x14ac:dyDescent="0.25">
      <c r="B160" s="515"/>
      <c r="C160" s="515"/>
      <c r="D160" s="515"/>
      <c r="E160" s="515"/>
      <c r="F160" s="515"/>
      <c r="G160" s="515"/>
      <c r="H160" s="515"/>
      <c r="I160" s="515"/>
      <c r="J160" s="515"/>
      <c r="K160" s="168" t="s">
        <v>779</v>
      </c>
      <c r="L160" s="180">
        <v>5990700</v>
      </c>
      <c r="M160" s="168">
        <v>0</v>
      </c>
    </row>
    <row r="161" spans="2:13" x14ac:dyDescent="0.25">
      <c r="B161" s="30"/>
      <c r="C161" s="30"/>
      <c r="D161" s="30"/>
      <c r="E161" s="30"/>
      <c r="F161" s="30"/>
      <c r="G161" s="30"/>
      <c r="H161" s="30"/>
      <c r="I161" s="30"/>
      <c r="J161" s="30"/>
      <c r="K161" s="30"/>
      <c r="L161" s="104"/>
      <c r="M161" s="29"/>
    </row>
    <row r="162" spans="2:13" x14ac:dyDescent="0.25">
      <c r="B162" s="496" t="s">
        <v>3263</v>
      </c>
      <c r="C162" s="30"/>
      <c r="D162" s="30"/>
      <c r="E162" s="30"/>
      <c r="F162" s="30"/>
      <c r="G162" s="30"/>
      <c r="H162" s="30"/>
      <c r="I162" s="30"/>
      <c r="J162" s="30"/>
      <c r="K162" s="30"/>
      <c r="L162" s="104"/>
      <c r="M162" s="29"/>
    </row>
    <row r="163" spans="2:13" x14ac:dyDescent="0.25">
      <c r="B163" s="36" t="s">
        <v>758</v>
      </c>
      <c r="C163" s="36" t="s">
        <v>759</v>
      </c>
      <c r="D163" s="36" t="s">
        <v>760</v>
      </c>
      <c r="E163" s="36" t="s">
        <v>761</v>
      </c>
      <c r="F163" s="36" t="s">
        <v>762</v>
      </c>
      <c r="G163" s="36" t="s">
        <v>763</v>
      </c>
      <c r="H163" s="36" t="s">
        <v>764</v>
      </c>
      <c r="I163" s="36" t="s">
        <v>46</v>
      </c>
      <c r="J163" s="36" t="s">
        <v>765</v>
      </c>
      <c r="K163" s="36" t="s">
        <v>762</v>
      </c>
      <c r="L163" s="36" t="s">
        <v>766</v>
      </c>
      <c r="M163" s="36" t="s">
        <v>767</v>
      </c>
    </row>
    <row r="164" spans="2:13" x14ac:dyDescent="0.25">
      <c r="B164" s="158" t="s">
        <v>652</v>
      </c>
      <c r="C164" s="158"/>
      <c r="D164" s="159">
        <v>46053</v>
      </c>
      <c r="E164" s="158" t="s">
        <v>1200</v>
      </c>
      <c r="F164" s="160">
        <v>2026000015</v>
      </c>
      <c r="G164" s="158" t="s">
        <v>1077</v>
      </c>
      <c r="H164" s="158">
        <v>87070281</v>
      </c>
      <c r="I164" s="158" t="s">
        <v>3339</v>
      </c>
      <c r="J164" s="158" t="s">
        <v>771</v>
      </c>
      <c r="K164" s="161">
        <v>2026000002</v>
      </c>
      <c r="L164" s="162">
        <v>12100</v>
      </c>
      <c r="M164" s="325">
        <v>0</v>
      </c>
    </row>
    <row r="165" spans="2:13" x14ac:dyDescent="0.25">
      <c r="B165" s="163" t="s">
        <v>652</v>
      </c>
      <c r="C165" s="163"/>
      <c r="D165" s="164">
        <v>46042</v>
      </c>
      <c r="E165" s="163" t="s">
        <v>2879</v>
      </c>
      <c r="F165" s="165">
        <v>2026000027</v>
      </c>
      <c r="G165" s="163" t="s">
        <v>1590</v>
      </c>
      <c r="H165" s="163">
        <v>900512646</v>
      </c>
      <c r="I165" s="163" t="s">
        <v>3340</v>
      </c>
      <c r="J165" s="163" t="s">
        <v>771</v>
      </c>
      <c r="K165" s="166">
        <v>2026000121</v>
      </c>
      <c r="L165" s="167">
        <v>290360</v>
      </c>
      <c r="M165" s="326">
        <v>0</v>
      </c>
    </row>
    <row r="166" spans="2:13" x14ac:dyDescent="0.25">
      <c r="B166" s="158" t="s">
        <v>652</v>
      </c>
      <c r="C166" s="158"/>
      <c r="D166" s="159">
        <v>46049</v>
      </c>
      <c r="E166" s="158" t="s">
        <v>2879</v>
      </c>
      <c r="F166" s="160">
        <v>2026000034</v>
      </c>
      <c r="G166" s="158" t="s">
        <v>3343</v>
      </c>
      <c r="H166" s="158">
        <v>12960193</v>
      </c>
      <c r="I166" s="158" t="s">
        <v>3404</v>
      </c>
      <c r="J166" s="158" t="s">
        <v>771</v>
      </c>
      <c r="K166" s="161">
        <v>2026000104</v>
      </c>
      <c r="L166" s="162">
        <v>283613</v>
      </c>
      <c r="M166" s="325">
        <v>0</v>
      </c>
    </row>
    <row r="167" spans="2:13" x14ac:dyDescent="0.25">
      <c r="B167" s="163" t="s">
        <v>652</v>
      </c>
      <c r="C167" s="163"/>
      <c r="D167" s="164">
        <v>46049</v>
      </c>
      <c r="E167" s="163" t="s">
        <v>2879</v>
      </c>
      <c r="F167" s="165">
        <v>2026000035</v>
      </c>
      <c r="G167" s="163" t="s">
        <v>2499</v>
      </c>
      <c r="H167" s="163">
        <v>1085345713</v>
      </c>
      <c r="I167" s="163" t="s">
        <v>3341</v>
      </c>
      <c r="J167" s="163" t="s">
        <v>771</v>
      </c>
      <c r="K167" s="166">
        <v>2026000085</v>
      </c>
      <c r="L167" s="167">
        <v>1071000</v>
      </c>
      <c r="M167" s="326">
        <v>0</v>
      </c>
    </row>
    <row r="168" spans="2:13" x14ac:dyDescent="0.25">
      <c r="B168" s="158" t="s">
        <v>652</v>
      </c>
      <c r="C168" s="158"/>
      <c r="D168" s="159">
        <v>46076</v>
      </c>
      <c r="E168" s="158" t="s">
        <v>1200</v>
      </c>
      <c r="F168" s="160">
        <v>2026000046</v>
      </c>
      <c r="G168" s="158" t="s">
        <v>3405</v>
      </c>
      <c r="H168" s="158">
        <v>901162877</v>
      </c>
      <c r="I168" s="158" t="s">
        <v>3406</v>
      </c>
      <c r="J168" s="158" t="s">
        <v>771</v>
      </c>
      <c r="K168" s="161">
        <v>2026000410</v>
      </c>
      <c r="L168" s="162">
        <v>1740000</v>
      </c>
      <c r="M168" s="325">
        <v>0</v>
      </c>
    </row>
    <row r="169" spans="2:13" x14ac:dyDescent="0.25">
      <c r="B169" s="163" t="s">
        <v>652</v>
      </c>
      <c r="C169" s="163"/>
      <c r="D169" s="164">
        <v>46059</v>
      </c>
      <c r="E169" s="163" t="s">
        <v>2879</v>
      </c>
      <c r="F169" s="165">
        <v>2026000053</v>
      </c>
      <c r="G169" s="163" t="s">
        <v>3343</v>
      </c>
      <c r="H169" s="163">
        <v>12960193</v>
      </c>
      <c r="I169" s="163" t="s">
        <v>3342</v>
      </c>
      <c r="J169" s="163" t="s">
        <v>771</v>
      </c>
      <c r="K169" s="166">
        <v>2026000304</v>
      </c>
      <c r="L169" s="167">
        <v>218647.06</v>
      </c>
      <c r="M169" s="326">
        <v>0</v>
      </c>
    </row>
    <row r="170" spans="2:13" x14ac:dyDescent="0.25">
      <c r="B170" s="158" t="s">
        <v>652</v>
      </c>
      <c r="C170" s="158"/>
      <c r="D170" s="159">
        <v>46094</v>
      </c>
      <c r="E170" s="158" t="s">
        <v>1200</v>
      </c>
      <c r="F170" s="160">
        <v>2026000097</v>
      </c>
      <c r="G170" s="158" t="s">
        <v>2167</v>
      </c>
      <c r="H170" s="158">
        <v>12750595</v>
      </c>
      <c r="I170" s="158" t="s">
        <v>3344</v>
      </c>
      <c r="J170" s="158" t="s">
        <v>771</v>
      </c>
      <c r="K170" s="161">
        <v>2026000618</v>
      </c>
      <c r="L170" s="162">
        <v>92017</v>
      </c>
      <c r="M170" s="325">
        <v>0</v>
      </c>
    </row>
    <row r="171" spans="2:13" x14ac:dyDescent="0.25">
      <c r="B171" s="163" t="s">
        <v>652</v>
      </c>
      <c r="C171" s="163"/>
      <c r="D171" s="164">
        <v>46105</v>
      </c>
      <c r="E171" s="163" t="s">
        <v>2879</v>
      </c>
      <c r="F171" s="165">
        <v>2026000162</v>
      </c>
      <c r="G171" s="163" t="s">
        <v>3343</v>
      </c>
      <c r="H171" s="163">
        <v>12960193</v>
      </c>
      <c r="I171" s="163" t="s">
        <v>3345</v>
      </c>
      <c r="J171" s="163" t="s">
        <v>771</v>
      </c>
      <c r="K171" s="166">
        <v>2026000697</v>
      </c>
      <c r="L171" s="167">
        <v>2123763.19</v>
      </c>
      <c r="M171" s="326">
        <v>0</v>
      </c>
    </row>
    <row r="172" spans="2:13" x14ac:dyDescent="0.25">
      <c r="B172" s="158" t="s">
        <v>652</v>
      </c>
      <c r="C172" s="158"/>
      <c r="D172" s="159">
        <v>46105</v>
      </c>
      <c r="E172" s="158" t="s">
        <v>2879</v>
      </c>
      <c r="F172" s="160">
        <v>2026000163</v>
      </c>
      <c r="G172" s="158" t="s">
        <v>3343</v>
      </c>
      <c r="H172" s="158">
        <v>12960193</v>
      </c>
      <c r="I172" s="158" t="s">
        <v>3346</v>
      </c>
      <c r="J172" s="158" t="s">
        <v>771</v>
      </c>
      <c r="K172" s="161">
        <v>2026000697</v>
      </c>
      <c r="L172" s="162">
        <v>1400178.15</v>
      </c>
      <c r="M172" s="325">
        <v>0</v>
      </c>
    </row>
    <row r="173" spans="2:13" x14ac:dyDescent="0.25">
      <c r="B173" s="163" t="s">
        <v>652</v>
      </c>
      <c r="C173" s="163"/>
      <c r="D173" s="164">
        <v>46112</v>
      </c>
      <c r="E173" s="163" t="s">
        <v>2879</v>
      </c>
      <c r="F173" s="165">
        <v>2026000232</v>
      </c>
      <c r="G173" s="163" t="s">
        <v>3343</v>
      </c>
      <c r="H173" s="163">
        <v>12960193</v>
      </c>
      <c r="I173" s="163" t="s">
        <v>3347</v>
      </c>
      <c r="J173" s="163" t="s">
        <v>771</v>
      </c>
      <c r="K173" s="166">
        <v>2026000697</v>
      </c>
      <c r="L173" s="167">
        <v>60504.2</v>
      </c>
      <c r="M173" s="326">
        <v>0</v>
      </c>
    </row>
    <row r="174" spans="2:13" x14ac:dyDescent="0.25">
      <c r="B174" s="516"/>
      <c r="C174" s="516"/>
      <c r="D174" s="516"/>
      <c r="E174" s="516"/>
      <c r="F174" s="516"/>
      <c r="G174" s="516"/>
      <c r="H174" s="516"/>
      <c r="I174" s="516"/>
      <c r="J174" s="516"/>
      <c r="K174" s="30" t="s">
        <v>779</v>
      </c>
      <c r="L174" s="205">
        <v>7292182.5999999996</v>
      </c>
      <c r="M174" s="30">
        <v>0</v>
      </c>
    </row>
    <row r="175" spans="2:13" x14ac:dyDescent="0.25">
      <c r="B175" s="30"/>
      <c r="C175" s="30"/>
      <c r="D175" s="30"/>
      <c r="E175" s="30"/>
      <c r="F175" s="30"/>
      <c r="G175" s="30"/>
      <c r="H175" s="30"/>
      <c r="I175" s="30"/>
      <c r="J175" s="30"/>
      <c r="K175" s="30"/>
      <c r="L175" s="104"/>
      <c r="M175" s="29"/>
    </row>
    <row r="176" spans="2:13" x14ac:dyDescent="0.25">
      <c r="B176" s="496" t="s">
        <v>3210</v>
      </c>
      <c r="C176" s="25"/>
      <c r="D176" s="25"/>
      <c r="E176" s="25"/>
      <c r="F176" s="25"/>
      <c r="G176" s="25"/>
      <c r="H176" s="25"/>
      <c r="I176" s="25"/>
      <c r="J176" s="25"/>
      <c r="K176" s="25"/>
      <c r="L176" s="32"/>
      <c r="M176" s="32"/>
    </row>
    <row r="177" spans="2:13" x14ac:dyDescent="0.25">
      <c r="B177" s="510"/>
      <c r="C177" s="510"/>
      <c r="D177" s="510"/>
      <c r="E177" s="510"/>
      <c r="F177" s="510"/>
      <c r="G177" s="510"/>
      <c r="H177" s="510"/>
      <c r="I177" s="510"/>
      <c r="J177" s="510"/>
      <c r="K177" s="30"/>
      <c r="L177" s="104"/>
      <c r="M177" s="30">
        <v>0</v>
      </c>
    </row>
    <row r="178" spans="2:13" x14ac:dyDescent="0.25">
      <c r="B178" s="36" t="s">
        <v>758</v>
      </c>
      <c r="C178" s="36" t="s">
        <v>759</v>
      </c>
      <c r="D178" s="36" t="s">
        <v>760</v>
      </c>
      <c r="E178" s="36" t="s">
        <v>761</v>
      </c>
      <c r="F178" s="36" t="s">
        <v>762</v>
      </c>
      <c r="G178" s="36" t="s">
        <v>763</v>
      </c>
      <c r="H178" s="36" t="s">
        <v>764</v>
      </c>
      <c r="I178" s="36" t="s">
        <v>46</v>
      </c>
      <c r="J178" s="36" t="s">
        <v>765</v>
      </c>
      <c r="K178" s="36" t="s">
        <v>762</v>
      </c>
      <c r="L178" s="36" t="s">
        <v>766</v>
      </c>
      <c r="M178" s="36" t="s">
        <v>767</v>
      </c>
    </row>
    <row r="179" spans="2:13" x14ac:dyDescent="0.25">
      <c r="B179" s="158" t="s">
        <v>653</v>
      </c>
      <c r="C179" s="158"/>
      <c r="D179" s="159">
        <v>46040</v>
      </c>
      <c r="E179" s="158" t="s">
        <v>1206</v>
      </c>
      <c r="F179" s="160">
        <v>22</v>
      </c>
      <c r="G179" s="158" t="s">
        <v>2499</v>
      </c>
      <c r="H179" s="158">
        <v>1085345713</v>
      </c>
      <c r="I179" s="158" t="s">
        <v>3348</v>
      </c>
      <c r="J179" s="158" t="s">
        <v>771</v>
      </c>
      <c r="K179" s="161">
        <v>2026000119</v>
      </c>
      <c r="L179" s="162">
        <v>202400</v>
      </c>
      <c r="M179" s="325">
        <v>0</v>
      </c>
    </row>
    <row r="180" spans="2:13" x14ac:dyDescent="0.25">
      <c r="B180" s="163" t="s">
        <v>653</v>
      </c>
      <c r="C180" s="163"/>
      <c r="D180" s="164">
        <v>46049</v>
      </c>
      <c r="E180" s="163" t="s">
        <v>1206</v>
      </c>
      <c r="F180" s="165">
        <v>32</v>
      </c>
      <c r="G180" s="163" t="s">
        <v>3343</v>
      </c>
      <c r="H180" s="163">
        <v>12960193</v>
      </c>
      <c r="I180" s="163" t="s">
        <v>3407</v>
      </c>
      <c r="J180" s="163" t="s">
        <v>771</v>
      </c>
      <c r="K180" s="166">
        <v>2026000122</v>
      </c>
      <c r="L180" s="167">
        <v>14118</v>
      </c>
      <c r="M180" s="326">
        <v>0</v>
      </c>
    </row>
    <row r="181" spans="2:13" x14ac:dyDescent="0.25">
      <c r="B181" s="158" t="s">
        <v>653</v>
      </c>
      <c r="C181" s="158"/>
      <c r="D181" s="159">
        <v>46053</v>
      </c>
      <c r="E181" s="158" t="s">
        <v>1206</v>
      </c>
      <c r="F181" s="160">
        <v>38</v>
      </c>
      <c r="G181" s="158" t="s">
        <v>3343</v>
      </c>
      <c r="H181" s="158">
        <v>12960193</v>
      </c>
      <c r="I181" s="158" t="s">
        <v>3408</v>
      </c>
      <c r="J181" s="158" t="s">
        <v>771</v>
      </c>
      <c r="K181" s="161">
        <v>2026000244</v>
      </c>
      <c r="L181" s="162">
        <v>33043.360000000001</v>
      </c>
      <c r="M181" s="325">
        <v>0</v>
      </c>
    </row>
    <row r="182" spans="2:13" x14ac:dyDescent="0.25">
      <c r="B182" s="163" t="s">
        <v>653</v>
      </c>
      <c r="C182" s="163"/>
      <c r="D182" s="164">
        <v>46053</v>
      </c>
      <c r="E182" s="163" t="s">
        <v>1206</v>
      </c>
      <c r="F182" s="165">
        <v>43</v>
      </c>
      <c r="G182" s="163" t="s">
        <v>1590</v>
      </c>
      <c r="H182" s="163">
        <v>900512646</v>
      </c>
      <c r="I182" s="163" t="s">
        <v>3349</v>
      </c>
      <c r="J182" s="163" t="s">
        <v>771</v>
      </c>
      <c r="K182" s="166">
        <v>2026000243</v>
      </c>
      <c r="L182" s="167">
        <v>629000</v>
      </c>
      <c r="M182" s="326">
        <v>0</v>
      </c>
    </row>
    <row r="183" spans="2:13" x14ac:dyDescent="0.25">
      <c r="B183" s="158" t="s">
        <v>653</v>
      </c>
      <c r="C183" s="158"/>
      <c r="D183" s="159">
        <v>46100</v>
      </c>
      <c r="E183" s="158" t="s">
        <v>1206</v>
      </c>
      <c r="F183" s="160">
        <v>119</v>
      </c>
      <c r="G183" s="158" t="s">
        <v>3351</v>
      </c>
      <c r="H183" s="158">
        <v>13055872</v>
      </c>
      <c r="I183" s="158" t="s">
        <v>3350</v>
      </c>
      <c r="J183" s="158" t="s">
        <v>771</v>
      </c>
      <c r="K183" s="161">
        <v>2026000644</v>
      </c>
      <c r="L183" s="162">
        <v>200900</v>
      </c>
      <c r="M183" s="325">
        <v>0</v>
      </c>
    </row>
    <row r="184" spans="2:13" x14ac:dyDescent="0.25">
      <c r="B184" s="163" t="s">
        <v>653</v>
      </c>
      <c r="C184" s="163"/>
      <c r="D184" s="164">
        <v>46105</v>
      </c>
      <c r="E184" s="163" t="s">
        <v>1206</v>
      </c>
      <c r="F184" s="165">
        <v>129</v>
      </c>
      <c r="G184" s="163" t="s">
        <v>3351</v>
      </c>
      <c r="H184" s="163">
        <v>13055872</v>
      </c>
      <c r="I184" s="163" t="s">
        <v>3352</v>
      </c>
      <c r="J184" s="163" t="s">
        <v>771</v>
      </c>
      <c r="K184" s="166">
        <v>2026000695</v>
      </c>
      <c r="L184" s="167">
        <v>280200</v>
      </c>
      <c r="M184" s="326">
        <v>0</v>
      </c>
    </row>
    <row r="185" spans="2:13" x14ac:dyDescent="0.25">
      <c r="B185" s="516"/>
      <c r="C185" s="516"/>
      <c r="D185" s="516"/>
      <c r="E185" s="516"/>
      <c r="F185" s="516"/>
      <c r="G185" s="516"/>
      <c r="H185" s="516"/>
      <c r="I185" s="516"/>
      <c r="J185" s="516"/>
      <c r="K185" s="30" t="s">
        <v>779</v>
      </c>
      <c r="L185" s="205">
        <v>1359661.36</v>
      </c>
      <c r="M185" s="30">
        <v>0</v>
      </c>
    </row>
    <row r="186" spans="2:13" x14ac:dyDescent="0.25">
      <c r="B186" s="30"/>
      <c r="C186" s="30"/>
      <c r="D186" s="30"/>
      <c r="E186" s="30"/>
      <c r="F186" s="30"/>
      <c r="G186" s="30"/>
      <c r="H186" s="30"/>
      <c r="I186" s="30"/>
      <c r="J186" s="30"/>
      <c r="K186" s="30"/>
      <c r="L186" s="104"/>
      <c r="M186" s="30"/>
    </row>
    <row r="187" spans="2:13" ht="40.5" x14ac:dyDescent="0.25">
      <c r="B187" s="505" t="s">
        <v>3412</v>
      </c>
      <c r="C187" s="30"/>
      <c r="D187" s="30"/>
      <c r="E187" s="30"/>
      <c r="F187" s="30"/>
      <c r="G187" s="30"/>
      <c r="H187" s="30"/>
      <c r="I187" s="30"/>
      <c r="J187" s="30"/>
      <c r="K187" s="30"/>
      <c r="L187" s="104"/>
      <c r="M187" s="30"/>
    </row>
    <row r="188" spans="2:13" x14ac:dyDescent="0.25">
      <c r="B188" s="36" t="s">
        <v>758</v>
      </c>
      <c r="C188" s="36" t="s">
        <v>759</v>
      </c>
      <c r="D188" s="36" t="s">
        <v>760</v>
      </c>
      <c r="E188" s="36" t="s">
        <v>761</v>
      </c>
      <c r="F188" s="36" t="s">
        <v>762</v>
      </c>
      <c r="G188" s="36" t="s">
        <v>763</v>
      </c>
      <c r="H188" s="36" t="s">
        <v>764</v>
      </c>
      <c r="I188" s="36" t="s">
        <v>46</v>
      </c>
      <c r="J188" s="36" t="s">
        <v>765</v>
      </c>
      <c r="K188" s="36" t="s">
        <v>762</v>
      </c>
      <c r="L188" s="36" t="s">
        <v>766</v>
      </c>
      <c r="M188" s="36" t="s">
        <v>767</v>
      </c>
    </row>
    <row r="189" spans="2:13" x14ac:dyDescent="0.25">
      <c r="B189" s="158" t="s">
        <v>2326</v>
      </c>
      <c r="C189" s="158"/>
      <c r="D189" s="159">
        <v>46066</v>
      </c>
      <c r="E189" s="158" t="s">
        <v>768</v>
      </c>
      <c r="F189" s="160">
        <v>2026700002</v>
      </c>
      <c r="G189" s="158" t="s">
        <v>1135</v>
      </c>
      <c r="H189" s="158">
        <v>59821868</v>
      </c>
      <c r="I189" s="158" t="s">
        <v>3409</v>
      </c>
      <c r="J189" s="158" t="s">
        <v>771</v>
      </c>
      <c r="K189" s="161">
        <v>2026000371</v>
      </c>
      <c r="L189" s="162">
        <v>125000</v>
      </c>
      <c r="M189" s="325">
        <v>0</v>
      </c>
    </row>
    <row r="190" spans="2:13" x14ac:dyDescent="0.25">
      <c r="B190" s="163" t="s">
        <v>2326</v>
      </c>
      <c r="C190" s="163"/>
      <c r="D190" s="164">
        <v>46070</v>
      </c>
      <c r="E190" s="163" t="s">
        <v>768</v>
      </c>
      <c r="F190" s="165">
        <v>2026700005</v>
      </c>
      <c r="G190" s="163" t="s">
        <v>1610</v>
      </c>
      <c r="H190" s="163">
        <v>1004214918</v>
      </c>
      <c r="I190" s="163" t="s">
        <v>3360</v>
      </c>
      <c r="J190" s="163" t="s">
        <v>771</v>
      </c>
      <c r="K190" s="166">
        <v>2026000153</v>
      </c>
      <c r="L190" s="167">
        <v>1000000</v>
      </c>
      <c r="M190" s="326">
        <v>0</v>
      </c>
    </row>
    <row r="191" spans="2:13" x14ac:dyDescent="0.25">
      <c r="B191" s="158" t="s">
        <v>2326</v>
      </c>
      <c r="C191" s="158"/>
      <c r="D191" s="159">
        <v>46071</v>
      </c>
      <c r="E191" s="158" t="s">
        <v>768</v>
      </c>
      <c r="F191" s="160">
        <v>2026700009</v>
      </c>
      <c r="G191" s="158" t="s">
        <v>1129</v>
      </c>
      <c r="H191" s="158">
        <v>1085298437</v>
      </c>
      <c r="I191" s="158" t="s">
        <v>3410</v>
      </c>
      <c r="J191" s="158" t="s">
        <v>771</v>
      </c>
      <c r="K191" s="161">
        <v>2026000479</v>
      </c>
      <c r="L191" s="162">
        <v>583333</v>
      </c>
      <c r="M191" s="325">
        <v>0</v>
      </c>
    </row>
    <row r="192" spans="2:13" x14ac:dyDescent="0.25">
      <c r="B192" s="163" t="s">
        <v>2326</v>
      </c>
      <c r="C192" s="163"/>
      <c r="D192" s="164">
        <v>46071</v>
      </c>
      <c r="E192" s="163" t="s">
        <v>768</v>
      </c>
      <c r="F192" s="165">
        <v>2026700010</v>
      </c>
      <c r="G192" s="163" t="s">
        <v>1598</v>
      </c>
      <c r="H192" s="163">
        <v>1085306253</v>
      </c>
      <c r="I192" s="163" t="s">
        <v>3361</v>
      </c>
      <c r="J192" s="163" t="s">
        <v>771</v>
      </c>
      <c r="K192" s="166">
        <v>2026000485</v>
      </c>
      <c r="L192" s="167">
        <v>583333</v>
      </c>
      <c r="M192" s="326">
        <v>0</v>
      </c>
    </row>
    <row r="193" spans="2:13" x14ac:dyDescent="0.25">
      <c r="B193" s="158" t="s">
        <v>2326</v>
      </c>
      <c r="C193" s="158"/>
      <c r="D193" s="159">
        <v>46071</v>
      </c>
      <c r="E193" s="158" t="s">
        <v>768</v>
      </c>
      <c r="F193" s="160">
        <v>2026700011</v>
      </c>
      <c r="G193" s="158" t="s">
        <v>1105</v>
      </c>
      <c r="H193" s="158">
        <v>1085294152</v>
      </c>
      <c r="I193" s="158" t="s">
        <v>3362</v>
      </c>
      <c r="J193" s="158" t="s">
        <v>771</v>
      </c>
      <c r="K193" s="161">
        <v>2026000480</v>
      </c>
      <c r="L193" s="162">
        <v>583333</v>
      </c>
      <c r="M193" s="325">
        <v>0</v>
      </c>
    </row>
    <row r="194" spans="2:13" x14ac:dyDescent="0.25">
      <c r="B194" s="163" t="s">
        <v>2326</v>
      </c>
      <c r="C194" s="163"/>
      <c r="D194" s="164">
        <v>46071</v>
      </c>
      <c r="E194" s="163" t="s">
        <v>768</v>
      </c>
      <c r="F194" s="165">
        <v>2026700012</v>
      </c>
      <c r="G194" s="163" t="s">
        <v>1108</v>
      </c>
      <c r="H194" s="163">
        <v>59832769</v>
      </c>
      <c r="I194" s="163" t="s">
        <v>3363</v>
      </c>
      <c r="J194" s="163" t="s">
        <v>771</v>
      </c>
      <c r="K194" s="166">
        <v>2026000481</v>
      </c>
      <c r="L194" s="167">
        <v>583333</v>
      </c>
      <c r="M194" s="326">
        <v>0</v>
      </c>
    </row>
    <row r="195" spans="2:13" x14ac:dyDescent="0.25">
      <c r="B195" s="158" t="s">
        <v>2326</v>
      </c>
      <c r="C195" s="158"/>
      <c r="D195" s="159">
        <v>46071</v>
      </c>
      <c r="E195" s="158" t="s">
        <v>768</v>
      </c>
      <c r="F195" s="160">
        <v>2026700016</v>
      </c>
      <c r="G195" s="158" t="s">
        <v>2309</v>
      </c>
      <c r="H195" s="158">
        <v>1085244325</v>
      </c>
      <c r="I195" s="158" t="s">
        <v>3364</v>
      </c>
      <c r="J195" s="158" t="s">
        <v>771</v>
      </c>
      <c r="K195" s="161">
        <v>2026000486</v>
      </c>
      <c r="L195" s="162">
        <v>583333</v>
      </c>
      <c r="M195" s="325">
        <v>0</v>
      </c>
    </row>
    <row r="196" spans="2:13" x14ac:dyDescent="0.25">
      <c r="B196" s="163" t="s">
        <v>2326</v>
      </c>
      <c r="C196" s="163"/>
      <c r="D196" s="164">
        <v>46071</v>
      </c>
      <c r="E196" s="163" t="s">
        <v>768</v>
      </c>
      <c r="F196" s="165">
        <v>2026700017</v>
      </c>
      <c r="G196" s="163" t="s">
        <v>2313</v>
      </c>
      <c r="H196" s="163">
        <v>1085265117</v>
      </c>
      <c r="I196" s="163" t="s">
        <v>3411</v>
      </c>
      <c r="J196" s="163" t="s">
        <v>771</v>
      </c>
      <c r="K196" s="166">
        <v>2026000487</v>
      </c>
      <c r="L196" s="167">
        <v>583333</v>
      </c>
      <c r="M196" s="326">
        <v>0</v>
      </c>
    </row>
    <row r="197" spans="2:13" x14ac:dyDescent="0.25">
      <c r="B197" s="158" t="s">
        <v>2326</v>
      </c>
      <c r="C197" s="158"/>
      <c r="D197" s="159">
        <v>46081</v>
      </c>
      <c r="E197" s="158" t="s">
        <v>768</v>
      </c>
      <c r="F197" s="160">
        <v>2026700019</v>
      </c>
      <c r="G197" s="158" t="s">
        <v>3038</v>
      </c>
      <c r="H197" s="158">
        <v>1085317360</v>
      </c>
      <c r="I197" s="158" t="s">
        <v>3365</v>
      </c>
      <c r="J197" s="158" t="s">
        <v>771</v>
      </c>
      <c r="K197" s="161">
        <v>2026000534</v>
      </c>
      <c r="L197" s="162">
        <v>132996</v>
      </c>
      <c r="M197" s="325">
        <v>0</v>
      </c>
    </row>
    <row r="198" spans="2:13" x14ac:dyDescent="0.25">
      <c r="B198" s="517"/>
      <c r="C198" s="517"/>
      <c r="D198" s="517"/>
      <c r="E198" s="517"/>
      <c r="F198" s="517"/>
      <c r="G198" s="517"/>
      <c r="H198" s="517"/>
      <c r="I198" s="517"/>
      <c r="J198" s="517"/>
      <c r="K198" s="517"/>
      <c r="L198" s="518"/>
      <c r="M198" s="518"/>
    </row>
    <row r="199" spans="2:13" x14ac:dyDescent="0.25">
      <c r="B199" s="515"/>
      <c r="C199" s="515"/>
      <c r="D199" s="515"/>
      <c r="E199" s="515"/>
      <c r="F199" s="515"/>
      <c r="G199" s="515"/>
      <c r="H199" s="515"/>
      <c r="I199" s="515"/>
      <c r="J199" s="515"/>
      <c r="K199" s="168" t="s">
        <v>779</v>
      </c>
      <c r="L199" s="180">
        <v>4757994</v>
      </c>
      <c r="M199" s="168">
        <v>0</v>
      </c>
    </row>
    <row r="200" spans="2:13" ht="36.75" customHeight="1" x14ac:dyDescent="0.25">
      <c r="B200" s="507" t="s">
        <v>3413</v>
      </c>
      <c r="C200" s="30"/>
      <c r="D200" s="30"/>
      <c r="E200" s="30"/>
      <c r="F200" s="30"/>
      <c r="G200" s="30"/>
      <c r="H200" s="30"/>
      <c r="I200" s="30"/>
      <c r="J200" s="30"/>
      <c r="K200" s="30"/>
      <c r="L200" s="104"/>
      <c r="M200" s="30"/>
    </row>
    <row r="201" spans="2:13" x14ac:dyDescent="0.25">
      <c r="B201" s="36" t="s">
        <v>758</v>
      </c>
      <c r="C201" s="36" t="s">
        <v>759</v>
      </c>
      <c r="D201" s="36" t="s">
        <v>760</v>
      </c>
      <c r="E201" s="36" t="s">
        <v>761</v>
      </c>
      <c r="F201" s="36" t="s">
        <v>762</v>
      </c>
      <c r="G201" s="36" t="s">
        <v>763</v>
      </c>
      <c r="H201" s="36" t="s">
        <v>764</v>
      </c>
      <c r="I201" s="36" t="s">
        <v>46</v>
      </c>
      <c r="J201" s="36" t="s">
        <v>765</v>
      </c>
      <c r="K201" s="36" t="s">
        <v>762</v>
      </c>
      <c r="L201" s="36" t="s">
        <v>766</v>
      </c>
      <c r="M201" s="36" t="s">
        <v>767</v>
      </c>
    </row>
    <row r="202" spans="2:13" x14ac:dyDescent="0.25">
      <c r="B202" s="158" t="s">
        <v>2184</v>
      </c>
      <c r="C202" s="158"/>
      <c r="D202" s="159">
        <v>46070</v>
      </c>
      <c r="E202" s="158" t="s">
        <v>768</v>
      </c>
      <c r="F202" s="160">
        <v>2026700005</v>
      </c>
      <c r="G202" s="158" t="s">
        <v>1610</v>
      </c>
      <c r="H202" s="158">
        <v>1004214918</v>
      </c>
      <c r="I202" s="158" t="s">
        <v>3360</v>
      </c>
      <c r="J202" s="158" t="s">
        <v>771</v>
      </c>
      <c r="K202" s="161">
        <v>2026000153</v>
      </c>
      <c r="L202" s="162">
        <v>1000000</v>
      </c>
      <c r="M202" s="325">
        <v>0</v>
      </c>
    </row>
    <row r="203" spans="2:13" x14ac:dyDescent="0.25">
      <c r="B203" s="163" t="s">
        <v>2184</v>
      </c>
      <c r="C203" s="163"/>
      <c r="D203" s="164">
        <v>46071</v>
      </c>
      <c r="E203" s="163" t="s">
        <v>768</v>
      </c>
      <c r="F203" s="165">
        <v>2026700009</v>
      </c>
      <c r="G203" s="163" t="s">
        <v>1129</v>
      </c>
      <c r="H203" s="163">
        <v>1085298437</v>
      </c>
      <c r="I203" s="163" t="s">
        <v>3410</v>
      </c>
      <c r="J203" s="163" t="s">
        <v>771</v>
      </c>
      <c r="K203" s="166">
        <v>2026000479</v>
      </c>
      <c r="L203" s="167">
        <v>583333</v>
      </c>
      <c r="M203" s="326">
        <v>0</v>
      </c>
    </row>
    <row r="204" spans="2:13" x14ac:dyDescent="0.25">
      <c r="B204" s="158" t="s">
        <v>2184</v>
      </c>
      <c r="C204" s="158"/>
      <c r="D204" s="159">
        <v>46071</v>
      </c>
      <c r="E204" s="158" t="s">
        <v>768</v>
      </c>
      <c r="F204" s="160">
        <v>2026700010</v>
      </c>
      <c r="G204" s="158" t="s">
        <v>1598</v>
      </c>
      <c r="H204" s="158">
        <v>1085306253</v>
      </c>
      <c r="I204" s="158" t="s">
        <v>3361</v>
      </c>
      <c r="J204" s="158" t="s">
        <v>771</v>
      </c>
      <c r="K204" s="161">
        <v>2026000485</v>
      </c>
      <c r="L204" s="162">
        <v>583333</v>
      </c>
      <c r="M204" s="325">
        <v>0</v>
      </c>
    </row>
    <row r="205" spans="2:13" x14ac:dyDescent="0.25">
      <c r="B205" s="163" t="s">
        <v>2184</v>
      </c>
      <c r="C205" s="163"/>
      <c r="D205" s="164">
        <v>46071</v>
      </c>
      <c r="E205" s="163" t="s">
        <v>768</v>
      </c>
      <c r="F205" s="165">
        <v>2026700011</v>
      </c>
      <c r="G205" s="163" t="s">
        <v>1105</v>
      </c>
      <c r="H205" s="163">
        <v>1085294152</v>
      </c>
      <c r="I205" s="163" t="s">
        <v>3362</v>
      </c>
      <c r="J205" s="163" t="s">
        <v>771</v>
      </c>
      <c r="K205" s="166">
        <v>2026000480</v>
      </c>
      <c r="L205" s="167">
        <v>583333</v>
      </c>
      <c r="M205" s="326">
        <v>0</v>
      </c>
    </row>
    <row r="206" spans="2:13" x14ac:dyDescent="0.25">
      <c r="B206" s="158" t="s">
        <v>2184</v>
      </c>
      <c r="C206" s="158"/>
      <c r="D206" s="159">
        <v>46071</v>
      </c>
      <c r="E206" s="158" t="s">
        <v>768</v>
      </c>
      <c r="F206" s="160">
        <v>2026700012</v>
      </c>
      <c r="G206" s="158" t="s">
        <v>1108</v>
      </c>
      <c r="H206" s="158">
        <v>59832769</v>
      </c>
      <c r="I206" s="158" t="s">
        <v>3363</v>
      </c>
      <c r="J206" s="158" t="s">
        <v>771</v>
      </c>
      <c r="K206" s="161">
        <v>2026000481</v>
      </c>
      <c r="L206" s="162">
        <v>583333</v>
      </c>
      <c r="M206" s="325">
        <v>0</v>
      </c>
    </row>
    <row r="207" spans="2:13" x14ac:dyDescent="0.25">
      <c r="B207" s="163" t="s">
        <v>2184</v>
      </c>
      <c r="C207" s="163"/>
      <c r="D207" s="164">
        <v>46071</v>
      </c>
      <c r="E207" s="163" t="s">
        <v>768</v>
      </c>
      <c r="F207" s="165">
        <v>2026700016</v>
      </c>
      <c r="G207" s="163" t="s">
        <v>2309</v>
      </c>
      <c r="H207" s="163">
        <v>1085244325</v>
      </c>
      <c r="I207" s="163" t="s">
        <v>3364</v>
      </c>
      <c r="J207" s="163" t="s">
        <v>771</v>
      </c>
      <c r="K207" s="166">
        <v>2026000486</v>
      </c>
      <c r="L207" s="167">
        <v>583333</v>
      </c>
      <c r="M207" s="326">
        <v>0</v>
      </c>
    </row>
    <row r="208" spans="2:13" x14ac:dyDescent="0.25">
      <c r="B208" s="158" t="s">
        <v>2184</v>
      </c>
      <c r="C208" s="158"/>
      <c r="D208" s="159">
        <v>46071</v>
      </c>
      <c r="E208" s="158" t="s">
        <v>768</v>
      </c>
      <c r="F208" s="160">
        <v>2026700017</v>
      </c>
      <c r="G208" s="158" t="s">
        <v>2313</v>
      </c>
      <c r="H208" s="158">
        <v>1085265117</v>
      </c>
      <c r="I208" s="158" t="s">
        <v>3411</v>
      </c>
      <c r="J208" s="158" t="s">
        <v>771</v>
      </c>
      <c r="K208" s="161">
        <v>2026000487</v>
      </c>
      <c r="L208" s="162">
        <v>583333</v>
      </c>
      <c r="M208" s="325">
        <v>0</v>
      </c>
    </row>
    <row r="209" spans="2:13" x14ac:dyDescent="0.25">
      <c r="B209" s="163" t="s">
        <v>2184</v>
      </c>
      <c r="C209" s="163"/>
      <c r="D209" s="164">
        <v>46081</v>
      </c>
      <c r="E209" s="163" t="s">
        <v>768</v>
      </c>
      <c r="F209" s="165">
        <v>2026700019</v>
      </c>
      <c r="G209" s="163" t="s">
        <v>3038</v>
      </c>
      <c r="H209" s="163">
        <v>1085317360</v>
      </c>
      <c r="I209" s="163" t="s">
        <v>3365</v>
      </c>
      <c r="J209" s="163" t="s">
        <v>771</v>
      </c>
      <c r="K209" s="166">
        <v>2026000534</v>
      </c>
      <c r="L209" s="167">
        <v>132996</v>
      </c>
      <c r="M209" s="326">
        <v>0</v>
      </c>
    </row>
    <row r="210" spans="2:13" x14ac:dyDescent="0.25">
      <c r="B210" s="517"/>
      <c r="C210" s="517"/>
      <c r="D210" s="517"/>
      <c r="E210" s="517"/>
      <c r="F210" s="517"/>
      <c r="G210" s="517"/>
      <c r="H210" s="517"/>
      <c r="I210" s="517"/>
      <c r="J210" s="517"/>
      <c r="K210" s="517"/>
      <c r="L210" s="518"/>
      <c r="M210" s="518"/>
    </row>
    <row r="211" spans="2:13" x14ac:dyDescent="0.25">
      <c r="B211" s="515"/>
      <c r="C211" s="515"/>
      <c r="D211" s="515"/>
      <c r="E211" s="515"/>
      <c r="F211" s="515"/>
      <c r="G211" s="515"/>
      <c r="H211" s="515"/>
      <c r="I211" s="515"/>
      <c r="J211" s="515"/>
      <c r="K211" s="168" t="s">
        <v>779</v>
      </c>
      <c r="L211" s="180">
        <v>4632994</v>
      </c>
      <c r="M211" s="168">
        <v>0</v>
      </c>
    </row>
    <row r="212" spans="2:13" ht="46.5" customHeight="1" x14ac:dyDescent="0.25">
      <c r="B212" s="507" t="s">
        <v>3414</v>
      </c>
      <c r="C212" s="30"/>
      <c r="D212" s="30"/>
      <c r="E212" s="30"/>
      <c r="F212" s="30"/>
      <c r="G212" s="30"/>
      <c r="H212" s="30"/>
      <c r="I212" s="30"/>
      <c r="J212" s="30"/>
      <c r="K212" s="30"/>
      <c r="L212" s="104"/>
      <c r="M212" s="30"/>
    </row>
    <row r="213" spans="2:13" x14ac:dyDescent="0.25">
      <c r="B213" s="174" t="s">
        <v>758</v>
      </c>
      <c r="C213" s="174" t="s">
        <v>759</v>
      </c>
      <c r="D213" s="174" t="s">
        <v>760</v>
      </c>
      <c r="E213" s="174" t="s">
        <v>761</v>
      </c>
      <c r="F213" s="174" t="s">
        <v>762</v>
      </c>
      <c r="G213" s="174" t="s">
        <v>763</v>
      </c>
      <c r="H213" s="174" t="s">
        <v>764</v>
      </c>
      <c r="I213" s="174" t="s">
        <v>46</v>
      </c>
      <c r="J213" s="174" t="s">
        <v>765</v>
      </c>
      <c r="K213" s="174" t="s">
        <v>762</v>
      </c>
      <c r="L213" s="174" t="s">
        <v>766</v>
      </c>
      <c r="M213" s="174" t="s">
        <v>767</v>
      </c>
    </row>
    <row r="214" spans="2:13" x14ac:dyDescent="0.25">
      <c r="B214" s="158" t="s">
        <v>2731</v>
      </c>
      <c r="C214" s="158"/>
      <c r="D214" s="159">
        <v>46071</v>
      </c>
      <c r="E214" s="158" t="s">
        <v>768</v>
      </c>
      <c r="F214" s="160">
        <v>2026700013</v>
      </c>
      <c r="G214" s="158" t="s">
        <v>1121</v>
      </c>
      <c r="H214" s="158">
        <v>30741765</v>
      </c>
      <c r="I214" s="158" t="s">
        <v>3366</v>
      </c>
      <c r="J214" s="158" t="s">
        <v>771</v>
      </c>
      <c r="K214" s="161">
        <v>2026000482</v>
      </c>
      <c r="L214" s="162">
        <v>583333</v>
      </c>
      <c r="M214" s="325">
        <v>0</v>
      </c>
    </row>
    <row r="215" spans="2:13" x14ac:dyDescent="0.25">
      <c r="B215" s="163" t="s">
        <v>2731</v>
      </c>
      <c r="C215" s="163"/>
      <c r="D215" s="164">
        <v>46071</v>
      </c>
      <c r="E215" s="163" t="s">
        <v>768</v>
      </c>
      <c r="F215" s="165">
        <v>2026700014</v>
      </c>
      <c r="G215" s="163" t="s">
        <v>1123</v>
      </c>
      <c r="H215" s="163">
        <v>37084173</v>
      </c>
      <c r="I215" s="163" t="s">
        <v>3367</v>
      </c>
      <c r="J215" s="163" t="s">
        <v>771</v>
      </c>
      <c r="K215" s="166">
        <v>2026000483</v>
      </c>
      <c r="L215" s="167">
        <v>583333</v>
      </c>
      <c r="M215" s="326">
        <v>0</v>
      </c>
    </row>
    <row r="216" spans="2:13" x14ac:dyDescent="0.25">
      <c r="B216" s="158" t="s">
        <v>2731</v>
      </c>
      <c r="C216" s="158"/>
      <c r="D216" s="159">
        <v>46071</v>
      </c>
      <c r="E216" s="158" t="s">
        <v>768</v>
      </c>
      <c r="F216" s="160">
        <v>2026700015</v>
      </c>
      <c r="G216" s="158" t="s">
        <v>2302</v>
      </c>
      <c r="H216" s="158">
        <v>1085341546</v>
      </c>
      <c r="I216" s="158" t="s">
        <v>3368</v>
      </c>
      <c r="J216" s="158" t="s">
        <v>771</v>
      </c>
      <c r="K216" s="161">
        <v>2026000484</v>
      </c>
      <c r="L216" s="162">
        <v>583333</v>
      </c>
      <c r="M216" s="325">
        <v>0</v>
      </c>
    </row>
    <row r="217" spans="2:13" x14ac:dyDescent="0.25">
      <c r="B217" s="517"/>
      <c r="C217" s="517"/>
      <c r="D217" s="517"/>
      <c r="E217" s="517"/>
      <c r="F217" s="517"/>
      <c r="G217" s="517"/>
      <c r="H217" s="517"/>
      <c r="I217" s="517"/>
      <c r="J217" s="517"/>
      <c r="K217" s="517"/>
      <c r="L217" s="518"/>
      <c r="M217" s="518"/>
    </row>
    <row r="218" spans="2:13" x14ac:dyDescent="0.25">
      <c r="B218" s="517"/>
      <c r="C218" s="517"/>
      <c r="D218" s="517"/>
      <c r="E218" s="517"/>
      <c r="F218" s="517"/>
      <c r="G218" s="517"/>
      <c r="H218" s="517"/>
      <c r="I218" s="517"/>
      <c r="J218" s="517"/>
      <c r="K218" s="517"/>
      <c r="L218" s="518"/>
      <c r="M218" s="518"/>
    </row>
    <row r="219" spans="2:13" x14ac:dyDescent="0.25">
      <c r="B219" s="515"/>
      <c r="C219" s="515"/>
      <c r="D219" s="515"/>
      <c r="E219" s="515"/>
      <c r="F219" s="515"/>
      <c r="G219" s="515"/>
      <c r="H219" s="515"/>
      <c r="I219" s="515"/>
      <c r="J219" s="515"/>
      <c r="K219" s="168" t="s">
        <v>779</v>
      </c>
      <c r="L219" s="180">
        <v>1749999</v>
      </c>
      <c r="M219" s="168">
        <v>0</v>
      </c>
    </row>
    <row r="220" spans="2:13" ht="38.25" customHeight="1" x14ac:dyDescent="0.25">
      <c r="B220" s="507" t="s">
        <v>3415</v>
      </c>
      <c r="C220" s="30"/>
      <c r="D220" s="30"/>
      <c r="E220" s="30"/>
      <c r="F220" s="30"/>
      <c r="G220" s="30"/>
      <c r="H220" s="30"/>
      <c r="I220" s="30"/>
      <c r="J220" s="30"/>
      <c r="K220" s="30"/>
      <c r="L220" s="104"/>
      <c r="M220" s="30"/>
    </row>
    <row r="221" spans="2:13" x14ac:dyDescent="0.25">
      <c r="B221" s="415" t="s">
        <v>758</v>
      </c>
      <c r="C221" s="415" t="s">
        <v>11</v>
      </c>
      <c r="D221" s="415" t="s">
        <v>760</v>
      </c>
      <c r="E221" s="415" t="s">
        <v>761</v>
      </c>
      <c r="F221" s="415" t="s">
        <v>762</v>
      </c>
      <c r="G221" s="415" t="s">
        <v>46</v>
      </c>
      <c r="H221" s="415" t="s">
        <v>763</v>
      </c>
      <c r="I221" s="415" t="s">
        <v>764</v>
      </c>
      <c r="J221" s="415" t="s">
        <v>765</v>
      </c>
      <c r="K221" s="415" t="s">
        <v>762</v>
      </c>
      <c r="L221" s="415" t="s">
        <v>766</v>
      </c>
      <c r="M221" s="415" t="s">
        <v>767</v>
      </c>
    </row>
    <row r="222" spans="2:13" x14ac:dyDescent="0.25">
      <c r="B222" s="158" t="s">
        <v>2733</v>
      </c>
      <c r="C222" s="158" t="s">
        <v>3042</v>
      </c>
      <c r="D222" s="159">
        <v>46071</v>
      </c>
      <c r="E222" s="158" t="s">
        <v>768</v>
      </c>
      <c r="F222" s="161">
        <v>2026700013</v>
      </c>
      <c r="G222" s="158" t="s">
        <v>3366</v>
      </c>
      <c r="H222" s="158" t="s">
        <v>1121</v>
      </c>
      <c r="I222" s="158">
        <v>30741765</v>
      </c>
      <c r="J222" s="158" t="s">
        <v>771</v>
      </c>
      <c r="K222" s="161">
        <v>2026000482</v>
      </c>
      <c r="L222" s="162">
        <v>583333</v>
      </c>
      <c r="M222" s="325">
        <v>0</v>
      </c>
    </row>
    <row r="223" spans="2:13" x14ac:dyDescent="0.25">
      <c r="B223" s="163" t="s">
        <v>2733</v>
      </c>
      <c r="C223" s="163" t="s">
        <v>3042</v>
      </c>
      <c r="D223" s="164">
        <v>46071</v>
      </c>
      <c r="E223" s="163" t="s">
        <v>768</v>
      </c>
      <c r="F223" s="166">
        <v>2026700014</v>
      </c>
      <c r="G223" s="163" t="s">
        <v>3367</v>
      </c>
      <c r="H223" s="163" t="s">
        <v>1123</v>
      </c>
      <c r="I223" s="163">
        <v>37084173</v>
      </c>
      <c r="J223" s="163" t="s">
        <v>771</v>
      </c>
      <c r="K223" s="166">
        <v>2026000483</v>
      </c>
      <c r="L223" s="167">
        <v>583333</v>
      </c>
      <c r="M223" s="326">
        <v>0</v>
      </c>
    </row>
    <row r="224" spans="2:13" x14ac:dyDescent="0.25">
      <c r="B224" s="158" t="s">
        <v>2733</v>
      </c>
      <c r="C224" s="158" t="s">
        <v>3042</v>
      </c>
      <c r="D224" s="159">
        <v>46071</v>
      </c>
      <c r="E224" s="158" t="s">
        <v>768</v>
      </c>
      <c r="F224" s="161">
        <v>2026700015</v>
      </c>
      <c r="G224" s="158" t="s">
        <v>3368</v>
      </c>
      <c r="H224" s="158" t="s">
        <v>2302</v>
      </c>
      <c r="I224" s="158">
        <v>1085341546</v>
      </c>
      <c r="J224" s="158" t="s">
        <v>771</v>
      </c>
      <c r="K224" s="161">
        <v>2026000484</v>
      </c>
      <c r="L224" s="162">
        <v>583333</v>
      </c>
      <c r="M224" s="325">
        <v>0</v>
      </c>
    </row>
    <row r="225" spans="2:13" x14ac:dyDescent="0.25">
      <c r="B225" s="517"/>
      <c r="C225" s="517"/>
      <c r="D225" s="517"/>
      <c r="E225" s="517"/>
      <c r="F225" s="517"/>
      <c r="G225" s="517"/>
      <c r="H225" s="517"/>
      <c r="I225" s="517"/>
      <c r="J225" s="517"/>
      <c r="K225" s="517"/>
      <c r="L225" s="518"/>
      <c r="M225" s="518"/>
    </row>
    <row r="226" spans="2:13" x14ac:dyDescent="0.25">
      <c r="B226" s="515"/>
      <c r="C226" s="515"/>
      <c r="D226" s="515"/>
      <c r="E226" s="515"/>
      <c r="F226" s="515"/>
      <c r="G226" s="515"/>
      <c r="H226" s="515"/>
      <c r="I226" s="515"/>
      <c r="J226" s="515"/>
      <c r="K226" s="168" t="s">
        <v>779</v>
      </c>
      <c r="L226" s="180">
        <v>1749999</v>
      </c>
      <c r="M226" s="168">
        <v>0</v>
      </c>
    </row>
    <row r="227" spans="2:13" x14ac:dyDescent="0.25">
      <c r="B227" s="730"/>
      <c r="C227" s="731"/>
      <c r="D227" s="731"/>
      <c r="E227" s="731"/>
      <c r="F227" s="731"/>
      <c r="G227" s="731"/>
      <c r="H227" s="731"/>
      <c r="I227" s="732"/>
      <c r="J227" s="733"/>
      <c r="K227" s="734"/>
      <c r="L227" s="734"/>
      <c r="M227" s="735"/>
    </row>
    <row r="228" spans="2:13" x14ac:dyDescent="0.25">
      <c r="B228" s="30"/>
      <c r="C228" s="30"/>
      <c r="D228" s="30"/>
      <c r="E228" s="30"/>
      <c r="F228" s="30"/>
      <c r="G228" s="30"/>
      <c r="H228" s="30"/>
      <c r="I228" s="30"/>
      <c r="J228" s="30"/>
      <c r="K228" s="30"/>
      <c r="L228" s="104"/>
      <c r="M228" s="30"/>
    </row>
    <row r="229" spans="2:13" ht="40.5" x14ac:dyDescent="0.25">
      <c r="B229" s="505" t="s">
        <v>3035</v>
      </c>
      <c r="C229" s="33"/>
      <c r="D229" s="33"/>
      <c r="E229" s="33"/>
      <c r="F229" s="33"/>
      <c r="G229" s="33"/>
      <c r="H229" s="33"/>
      <c r="I229" s="33"/>
      <c r="J229" s="33"/>
      <c r="K229" s="313"/>
    </row>
    <row r="230" spans="2:13" x14ac:dyDescent="0.25">
      <c r="B230" s="415" t="s">
        <v>758</v>
      </c>
      <c r="C230" s="415" t="s">
        <v>11</v>
      </c>
      <c r="D230" s="415" t="s">
        <v>760</v>
      </c>
      <c r="E230" s="415" t="s">
        <v>761</v>
      </c>
      <c r="F230" s="415" t="s">
        <v>762</v>
      </c>
      <c r="G230" s="415" t="s">
        <v>46</v>
      </c>
      <c r="H230" s="415" t="s">
        <v>763</v>
      </c>
      <c r="I230" s="415" t="s">
        <v>764</v>
      </c>
      <c r="J230" s="415" t="s">
        <v>765</v>
      </c>
      <c r="K230" s="415" t="s">
        <v>762</v>
      </c>
      <c r="L230" s="415" t="s">
        <v>766</v>
      </c>
      <c r="M230" s="415" t="s">
        <v>767</v>
      </c>
    </row>
    <row r="231" spans="2:13" x14ac:dyDescent="0.25">
      <c r="B231" s="158" t="s">
        <v>79</v>
      </c>
      <c r="C231" s="158" t="s">
        <v>3353</v>
      </c>
      <c r="D231" s="159">
        <v>46070</v>
      </c>
      <c r="E231" s="158" t="s">
        <v>768</v>
      </c>
      <c r="F231" s="161">
        <v>2026700006</v>
      </c>
      <c r="G231" s="158" t="s">
        <v>3354</v>
      </c>
      <c r="H231" s="158" t="s">
        <v>1122</v>
      </c>
      <c r="I231" s="158">
        <v>59313253</v>
      </c>
      <c r="J231" s="158" t="s">
        <v>771</v>
      </c>
      <c r="K231" s="161">
        <v>2026000154</v>
      </c>
      <c r="L231" s="162">
        <v>767953.08</v>
      </c>
      <c r="M231" s="325">
        <v>0</v>
      </c>
    </row>
    <row r="232" spans="2:13" x14ac:dyDescent="0.25">
      <c r="B232" s="163" t="s">
        <v>79</v>
      </c>
      <c r="C232" s="163" t="s">
        <v>3353</v>
      </c>
      <c r="D232" s="164">
        <v>46071</v>
      </c>
      <c r="E232" s="163" t="s">
        <v>768</v>
      </c>
      <c r="F232" s="166">
        <v>2026700007</v>
      </c>
      <c r="G232" s="163" t="s">
        <v>3355</v>
      </c>
      <c r="H232" s="163" t="s">
        <v>1631</v>
      </c>
      <c r="I232" s="163">
        <v>1085250622</v>
      </c>
      <c r="J232" s="163" t="s">
        <v>771</v>
      </c>
      <c r="K232" s="166">
        <v>2026000478</v>
      </c>
      <c r="L232" s="167">
        <v>1549014</v>
      </c>
      <c r="M232" s="326">
        <v>0</v>
      </c>
    </row>
    <row r="233" spans="2:13" x14ac:dyDescent="0.25">
      <c r="B233" s="158" t="s">
        <v>79</v>
      </c>
      <c r="C233" s="158" t="s">
        <v>3353</v>
      </c>
      <c r="D233" s="159">
        <v>46071</v>
      </c>
      <c r="E233" s="158" t="s">
        <v>768</v>
      </c>
      <c r="F233" s="161">
        <v>2026700008</v>
      </c>
      <c r="G233" s="158" t="s">
        <v>3356</v>
      </c>
      <c r="H233" s="158" t="s">
        <v>1125</v>
      </c>
      <c r="I233" s="158">
        <v>59812894</v>
      </c>
      <c r="J233" s="158" t="s">
        <v>771</v>
      </c>
      <c r="K233" s="161">
        <v>2026000477</v>
      </c>
      <c r="L233" s="162">
        <v>767953</v>
      </c>
      <c r="M233" s="325">
        <v>0</v>
      </c>
    </row>
    <row r="234" spans="2:13" x14ac:dyDescent="0.25">
      <c r="B234" s="163" t="s">
        <v>79</v>
      </c>
      <c r="C234" s="163" t="s">
        <v>3353</v>
      </c>
      <c r="D234" s="164">
        <v>46071</v>
      </c>
      <c r="E234" s="163" t="s">
        <v>768</v>
      </c>
      <c r="F234" s="166">
        <v>2026700018</v>
      </c>
      <c r="G234" s="163" t="s">
        <v>3357</v>
      </c>
      <c r="H234" s="163" t="s">
        <v>2319</v>
      </c>
      <c r="I234" s="163">
        <v>1085318203</v>
      </c>
      <c r="J234" s="163" t="s">
        <v>771</v>
      </c>
      <c r="K234" s="166">
        <v>2026000488</v>
      </c>
      <c r="L234" s="167">
        <v>767953</v>
      </c>
      <c r="M234" s="326">
        <v>0</v>
      </c>
    </row>
    <row r="235" spans="2:13" x14ac:dyDescent="0.25">
      <c r="B235" s="517"/>
      <c r="C235" s="517"/>
      <c r="D235" s="517"/>
      <c r="E235" s="517"/>
      <c r="F235" s="517"/>
      <c r="G235" s="517"/>
      <c r="H235" s="517"/>
      <c r="I235" s="517"/>
      <c r="J235" s="517"/>
      <c r="K235" s="517"/>
      <c r="L235" s="518"/>
      <c r="M235" s="518"/>
    </row>
    <row r="236" spans="2:13" x14ac:dyDescent="0.25">
      <c r="B236" s="515"/>
      <c r="C236" s="515"/>
      <c r="D236" s="515"/>
      <c r="E236" s="515"/>
      <c r="F236" s="515"/>
      <c r="G236" s="515"/>
      <c r="H236" s="515"/>
      <c r="I236" s="515"/>
      <c r="J236" s="515"/>
      <c r="K236" s="168" t="s">
        <v>779</v>
      </c>
      <c r="L236" s="180">
        <v>3890689.08</v>
      </c>
      <c r="M236" s="168">
        <v>0</v>
      </c>
    </row>
    <row r="237" spans="2:13" ht="20.25" x14ac:dyDescent="0.25">
      <c r="B237" s="505" t="s">
        <v>3256</v>
      </c>
      <c r="C237" s="25"/>
      <c r="D237" s="25"/>
      <c r="E237" s="25"/>
      <c r="F237" s="25"/>
      <c r="G237" s="25"/>
      <c r="H237" s="25"/>
      <c r="I237" s="25"/>
      <c r="J237" s="25"/>
      <c r="K237" s="25"/>
      <c r="L237" s="488"/>
      <c r="M237" s="488"/>
    </row>
    <row r="238" spans="2:13" x14ac:dyDescent="0.25">
      <c r="B238" s="36" t="s">
        <v>758</v>
      </c>
      <c r="C238" s="36" t="s">
        <v>759</v>
      </c>
      <c r="D238" s="36" t="s">
        <v>760</v>
      </c>
      <c r="E238" s="36" t="s">
        <v>761</v>
      </c>
      <c r="F238" s="36" t="s">
        <v>762</v>
      </c>
      <c r="G238" s="36" t="s">
        <v>763</v>
      </c>
      <c r="H238" s="36" t="s">
        <v>764</v>
      </c>
      <c r="I238" s="36" t="s">
        <v>46</v>
      </c>
      <c r="J238" s="36" t="s">
        <v>765</v>
      </c>
      <c r="K238" s="36" t="s">
        <v>762</v>
      </c>
      <c r="L238" s="36" t="s">
        <v>766</v>
      </c>
      <c r="M238" s="36" t="s">
        <v>767</v>
      </c>
    </row>
    <row r="239" spans="2:13" x14ac:dyDescent="0.25">
      <c r="B239" s="158" t="s">
        <v>118</v>
      </c>
      <c r="C239" s="158" t="s">
        <v>3359</v>
      </c>
      <c r="D239" s="159">
        <v>46070</v>
      </c>
      <c r="E239" s="158" t="s">
        <v>768</v>
      </c>
      <c r="F239" s="161">
        <v>2026700006</v>
      </c>
      <c r="G239" s="158" t="s">
        <v>3354</v>
      </c>
      <c r="H239" s="158" t="s">
        <v>1122</v>
      </c>
      <c r="I239" s="158">
        <v>59313253</v>
      </c>
      <c r="J239" s="158" t="s">
        <v>771</v>
      </c>
      <c r="K239" s="161">
        <v>2026000154</v>
      </c>
      <c r="L239" s="162">
        <v>767953</v>
      </c>
      <c r="M239" s="325">
        <v>0</v>
      </c>
    </row>
    <row r="240" spans="2:13" x14ac:dyDescent="0.25">
      <c r="B240" s="163" t="s">
        <v>118</v>
      </c>
      <c r="C240" s="163" t="s">
        <v>3359</v>
      </c>
      <c r="D240" s="164">
        <v>46071</v>
      </c>
      <c r="E240" s="163" t="s">
        <v>768</v>
      </c>
      <c r="F240" s="166">
        <v>2026700007</v>
      </c>
      <c r="G240" s="163" t="s">
        <v>3355</v>
      </c>
      <c r="H240" s="163" t="s">
        <v>1631</v>
      </c>
      <c r="I240" s="163">
        <v>1085250622</v>
      </c>
      <c r="J240" s="163" t="s">
        <v>771</v>
      </c>
      <c r="K240" s="166">
        <v>2026000478</v>
      </c>
      <c r="L240" s="167">
        <v>1549014</v>
      </c>
      <c r="M240" s="326">
        <v>0</v>
      </c>
    </row>
    <row r="241" spans="2:13" x14ac:dyDescent="0.25">
      <c r="B241" s="158" t="s">
        <v>118</v>
      </c>
      <c r="C241" s="158" t="s">
        <v>3359</v>
      </c>
      <c r="D241" s="159">
        <v>46071</v>
      </c>
      <c r="E241" s="158" t="s">
        <v>768</v>
      </c>
      <c r="F241" s="161">
        <v>2026700008</v>
      </c>
      <c r="G241" s="158" t="s">
        <v>3356</v>
      </c>
      <c r="H241" s="158" t="s">
        <v>1125</v>
      </c>
      <c r="I241" s="158">
        <v>59812894</v>
      </c>
      <c r="J241" s="158" t="s">
        <v>771</v>
      </c>
      <c r="K241" s="161">
        <v>2026000477</v>
      </c>
      <c r="L241" s="162">
        <v>767953</v>
      </c>
      <c r="M241" s="325">
        <v>0</v>
      </c>
    </row>
    <row r="242" spans="2:13" x14ac:dyDescent="0.25">
      <c r="B242" s="163" t="s">
        <v>118</v>
      </c>
      <c r="C242" s="163" t="s">
        <v>3359</v>
      </c>
      <c r="D242" s="164">
        <v>46071</v>
      </c>
      <c r="E242" s="163" t="s">
        <v>768</v>
      </c>
      <c r="F242" s="166">
        <v>2026700018</v>
      </c>
      <c r="G242" s="163" t="s">
        <v>3357</v>
      </c>
      <c r="H242" s="163" t="s">
        <v>2319</v>
      </c>
      <c r="I242" s="163">
        <v>1085318203</v>
      </c>
      <c r="J242" s="163" t="s">
        <v>771</v>
      </c>
      <c r="K242" s="166">
        <v>2026000488</v>
      </c>
      <c r="L242" s="167">
        <v>767953</v>
      </c>
      <c r="M242" s="326">
        <v>0</v>
      </c>
    </row>
    <row r="243" spans="2:13" x14ac:dyDescent="0.25">
      <c r="B243" s="158" t="s">
        <v>118</v>
      </c>
      <c r="C243" s="158" t="s">
        <v>3359</v>
      </c>
      <c r="D243" s="159">
        <v>46053</v>
      </c>
      <c r="E243" s="158" t="s">
        <v>768</v>
      </c>
      <c r="F243" s="161">
        <v>2026700020</v>
      </c>
      <c r="G243" s="158" t="s">
        <v>3358</v>
      </c>
      <c r="H243" s="158" t="s">
        <v>3324</v>
      </c>
      <c r="I243" s="158">
        <v>12979456</v>
      </c>
      <c r="J243" s="158" t="s">
        <v>771</v>
      </c>
      <c r="K243" s="161">
        <v>2026000535</v>
      </c>
      <c r="L243" s="162">
        <v>37816</v>
      </c>
      <c r="M243" s="325">
        <v>0</v>
      </c>
    </row>
    <row r="244" spans="2:13" x14ac:dyDescent="0.25">
      <c r="B244" s="25"/>
      <c r="C244" s="25"/>
      <c r="D244" s="25"/>
      <c r="E244" s="25"/>
      <c r="F244" s="25"/>
      <c r="G244" s="25"/>
      <c r="H244" s="25"/>
      <c r="I244" s="25"/>
      <c r="J244" s="25"/>
      <c r="K244" s="25"/>
      <c r="L244" s="212">
        <f>SUM(L239:L243)</f>
        <v>3890689</v>
      </c>
      <c r="M244"/>
    </row>
    <row r="245" spans="2:13" x14ac:dyDescent="0.25">
      <c r="B245" s="515"/>
      <c r="C245" s="515"/>
      <c r="D245" s="515"/>
      <c r="E245" s="515"/>
      <c r="F245" s="515"/>
      <c r="G245" s="515"/>
      <c r="H245" s="515"/>
      <c r="I245" s="515"/>
      <c r="J245" s="515"/>
      <c r="K245" s="168" t="s">
        <v>779</v>
      </c>
      <c r="L245" s="179"/>
      <c r="M245" s="168">
        <v>0</v>
      </c>
    </row>
    <row r="246" spans="2:13" x14ac:dyDescent="0.25">
      <c r="B246" s="744"/>
      <c r="C246" s="745"/>
      <c r="D246" s="745"/>
      <c r="E246" s="745"/>
      <c r="F246" s="745"/>
      <c r="G246" s="745"/>
      <c r="H246" s="745"/>
      <c r="I246" s="746"/>
      <c r="J246" s="747"/>
      <c r="K246" s="748"/>
      <c r="L246" s="748"/>
      <c r="M246" s="749"/>
    </row>
    <row r="247" spans="2:13" ht="23.25" x14ac:dyDescent="0.25">
      <c r="B247" s="506" t="s">
        <v>495</v>
      </c>
      <c r="C247" s="25"/>
      <c r="D247" s="25"/>
      <c r="E247" s="25"/>
      <c r="F247" s="25"/>
      <c r="G247" s="25"/>
      <c r="H247" s="25"/>
      <c r="I247" s="25"/>
      <c r="J247" s="25"/>
      <c r="K247" s="25"/>
      <c r="L247" s="32"/>
      <c r="M247" s="32"/>
    </row>
    <row r="248" spans="2:13" x14ac:dyDescent="0.25">
      <c r="B248" s="36" t="s">
        <v>758</v>
      </c>
      <c r="C248" s="36" t="s">
        <v>759</v>
      </c>
      <c r="D248" s="36" t="s">
        <v>760</v>
      </c>
      <c r="E248" s="36" t="s">
        <v>761</v>
      </c>
      <c r="F248" s="36" t="s">
        <v>762</v>
      </c>
      <c r="G248" s="36" t="s">
        <v>763</v>
      </c>
      <c r="H248" s="36" t="s">
        <v>764</v>
      </c>
      <c r="I248" s="36" t="s">
        <v>46</v>
      </c>
      <c r="J248" s="36" t="s">
        <v>765</v>
      </c>
      <c r="K248" s="36" t="s">
        <v>762</v>
      </c>
      <c r="L248" s="36" t="s">
        <v>766</v>
      </c>
      <c r="M248" s="36" t="s">
        <v>767</v>
      </c>
    </row>
    <row r="249" spans="2:13" x14ac:dyDescent="0.25">
      <c r="B249" s="158" t="s">
        <v>2737</v>
      </c>
      <c r="C249" s="158"/>
      <c r="D249" s="159">
        <v>46050</v>
      </c>
      <c r="E249" s="158" t="s">
        <v>768</v>
      </c>
      <c r="F249" s="160">
        <v>2026700001</v>
      </c>
      <c r="G249" s="158" t="s">
        <v>2295</v>
      </c>
      <c r="H249" s="158">
        <v>1085259295</v>
      </c>
      <c r="I249" s="158" t="s">
        <v>3372</v>
      </c>
      <c r="J249" s="158" t="s">
        <v>771</v>
      </c>
      <c r="K249" s="161">
        <v>2026000245</v>
      </c>
      <c r="L249" s="162">
        <v>1647364</v>
      </c>
      <c r="M249" s="325">
        <v>0</v>
      </c>
    </row>
    <row r="250" spans="2:13" x14ac:dyDescent="0.25">
      <c r="B250" s="163" t="s">
        <v>2737</v>
      </c>
      <c r="C250" s="163"/>
      <c r="D250" s="164">
        <v>46070</v>
      </c>
      <c r="E250" s="163" t="s">
        <v>768</v>
      </c>
      <c r="F250" s="165">
        <v>2026700003</v>
      </c>
      <c r="G250" s="163" t="s">
        <v>1077</v>
      </c>
      <c r="H250" s="163">
        <v>87070281</v>
      </c>
      <c r="I250" s="163" t="s">
        <v>3373</v>
      </c>
      <c r="J250" s="163" t="s">
        <v>771</v>
      </c>
      <c r="K250" s="166">
        <v>2026000390</v>
      </c>
      <c r="L250" s="167">
        <v>1176898</v>
      </c>
      <c r="M250" s="326">
        <v>0</v>
      </c>
    </row>
    <row r="251" spans="2:13" x14ac:dyDescent="0.25">
      <c r="B251" s="158" t="s">
        <v>2737</v>
      </c>
      <c r="C251" s="158"/>
      <c r="D251" s="159">
        <v>46070</v>
      </c>
      <c r="E251" s="158" t="s">
        <v>768</v>
      </c>
      <c r="F251" s="160">
        <v>2026700004</v>
      </c>
      <c r="G251" s="158" t="s">
        <v>3223</v>
      </c>
      <c r="H251" s="158">
        <v>1234197685</v>
      </c>
      <c r="I251" s="158" t="s">
        <v>3374</v>
      </c>
      <c r="J251" s="158" t="s">
        <v>771</v>
      </c>
      <c r="K251" s="161">
        <v>2026000391</v>
      </c>
      <c r="L251" s="162">
        <v>1438431</v>
      </c>
      <c r="M251" s="325">
        <v>0</v>
      </c>
    </row>
    <row r="252" spans="2:13" x14ac:dyDescent="0.25">
      <c r="B252" s="517"/>
      <c r="C252" s="517"/>
      <c r="D252" s="517"/>
      <c r="E252" s="517"/>
      <c r="F252" s="517"/>
      <c r="G252" s="517"/>
      <c r="H252" s="517"/>
      <c r="I252" s="517"/>
      <c r="J252" s="517"/>
      <c r="K252" s="517"/>
      <c r="L252" s="518"/>
      <c r="M252" s="518"/>
    </row>
    <row r="253" spans="2:13" x14ac:dyDescent="0.25">
      <c r="B253" s="515"/>
      <c r="C253" s="515"/>
      <c r="D253" s="515"/>
      <c r="E253" s="515"/>
      <c r="F253" s="515"/>
      <c r="G253" s="515"/>
      <c r="H253" s="515"/>
      <c r="I253" s="515"/>
      <c r="J253" s="515"/>
      <c r="K253" s="168" t="s">
        <v>779</v>
      </c>
      <c r="L253" s="180">
        <v>4262693</v>
      </c>
      <c r="M253" s="168">
        <v>0</v>
      </c>
    </row>
    <row r="254" spans="2:13" x14ac:dyDescent="0.25">
      <c r="H254" s="419"/>
    </row>
    <row r="255" spans="2:13" x14ac:dyDescent="0.25">
      <c r="H255" s="422"/>
    </row>
    <row r="257" spans="3:7" ht="28.5" x14ac:dyDescent="0.25">
      <c r="C257" s="418"/>
      <c r="D257" s="316" t="s">
        <v>3369</v>
      </c>
      <c r="E257" s="316" t="s">
        <v>3370</v>
      </c>
      <c r="F257" s="316" t="s">
        <v>2740</v>
      </c>
      <c r="G257" s="316" t="s">
        <v>2195</v>
      </c>
    </row>
    <row r="258" spans="3:7" x14ac:dyDescent="0.25">
      <c r="C258" s="172" t="s">
        <v>1769</v>
      </c>
      <c r="D258" s="317">
        <v>1196740</v>
      </c>
      <c r="E258" s="317">
        <f>L19</f>
        <v>1245110</v>
      </c>
      <c r="F258" s="317">
        <f>E258-D258</f>
        <v>48370</v>
      </c>
      <c r="G258" s="423">
        <f>(E258/D258)-1</f>
        <v>4.0418135935959443E-2</v>
      </c>
    </row>
    <row r="259" spans="3:7" x14ac:dyDescent="0.25">
      <c r="C259" s="172" t="s">
        <v>1155</v>
      </c>
      <c r="D259" s="317">
        <v>28691540</v>
      </c>
      <c r="E259" s="317">
        <f>+L7+L14</f>
        <v>31580352</v>
      </c>
      <c r="F259" s="317">
        <f t="shared" ref="F259:F268" si="0">E259-D259</f>
        <v>2888812</v>
      </c>
      <c r="G259" s="423">
        <f t="shared" ref="G259:G268" si="1">(E259/D259)-1</f>
        <v>0.10068514969917963</v>
      </c>
    </row>
    <row r="260" spans="3:7" x14ac:dyDescent="0.25">
      <c r="C260" s="172" t="s">
        <v>1481</v>
      </c>
      <c r="D260" s="317">
        <v>4386991</v>
      </c>
      <c r="E260" s="317">
        <v>4259056.0599999996</v>
      </c>
      <c r="F260" s="317">
        <f t="shared" si="0"/>
        <v>-127934.94000000041</v>
      </c>
      <c r="G260" s="423">
        <f t="shared" si="1"/>
        <v>-2.9162343847981553E-2</v>
      </c>
    </row>
    <row r="261" spans="3:7" x14ac:dyDescent="0.25">
      <c r="C261" s="172" t="s">
        <v>2188</v>
      </c>
      <c r="D261" s="317">
        <v>968933</v>
      </c>
      <c r="E261" s="317">
        <f>+L57</f>
        <v>1996730.76</v>
      </c>
      <c r="F261" s="317">
        <f t="shared" si="0"/>
        <v>1027797.76</v>
      </c>
      <c r="G261" s="423">
        <f t="shared" si="1"/>
        <v>1.0607521469492731</v>
      </c>
    </row>
    <row r="262" spans="3:7" x14ac:dyDescent="0.25">
      <c r="C262" s="172" t="s">
        <v>1199</v>
      </c>
      <c r="D262" s="317">
        <v>27535264</v>
      </c>
      <c r="E262" s="317">
        <f>+L67+L81</f>
        <v>23885135</v>
      </c>
      <c r="F262" s="317">
        <f t="shared" si="0"/>
        <v>-3650129</v>
      </c>
      <c r="G262" s="423">
        <f t="shared" si="1"/>
        <v>-0.13256197579946938</v>
      </c>
    </row>
    <row r="263" spans="3:7" x14ac:dyDescent="0.25">
      <c r="C263" s="172" t="s">
        <v>2073</v>
      </c>
      <c r="D263" s="317">
        <v>167965647</v>
      </c>
      <c r="E263" s="317">
        <f>L127+L152+L160</f>
        <v>83651764</v>
      </c>
      <c r="F263" s="317">
        <f t="shared" si="0"/>
        <v>-84313883</v>
      </c>
      <c r="G263" s="423">
        <f t="shared" si="1"/>
        <v>-0.50197099529524625</v>
      </c>
    </row>
    <row r="264" spans="3:7" x14ac:dyDescent="0.25">
      <c r="C264" s="172" t="s">
        <v>2163</v>
      </c>
      <c r="D264" s="317">
        <v>0</v>
      </c>
      <c r="E264" s="317">
        <f>L253</f>
        <v>4262693</v>
      </c>
      <c r="F264" s="317">
        <f t="shared" si="0"/>
        <v>4262693</v>
      </c>
      <c r="G264" s="423">
        <v>0</v>
      </c>
    </row>
    <row r="265" spans="3:7" x14ac:dyDescent="0.25">
      <c r="C265" s="172" t="s">
        <v>2074</v>
      </c>
      <c r="D265" s="317">
        <v>7674172.6900000004</v>
      </c>
      <c r="E265" s="317">
        <f>+L174+L185</f>
        <v>8651843.959999999</v>
      </c>
      <c r="F265" s="317">
        <f t="shared" si="0"/>
        <v>977671.26999999862</v>
      </c>
      <c r="G265" s="423">
        <f t="shared" si="1"/>
        <v>0.12739761137692085</v>
      </c>
    </row>
    <row r="266" spans="3:7" x14ac:dyDescent="0.25">
      <c r="C266" s="172" t="s">
        <v>2063</v>
      </c>
      <c r="D266" s="317">
        <v>211601</v>
      </c>
      <c r="E266" s="317">
        <f>+L88</f>
        <v>221000</v>
      </c>
      <c r="F266" s="317">
        <f t="shared" si="0"/>
        <v>9399</v>
      </c>
      <c r="G266" s="423">
        <f t="shared" si="1"/>
        <v>4.4418504638446876E-2</v>
      </c>
    </row>
    <row r="267" spans="3:7" x14ac:dyDescent="0.25">
      <c r="C267" s="172" t="s">
        <v>2327</v>
      </c>
      <c r="D267" s="317">
        <v>43427445</v>
      </c>
      <c r="E267" s="317">
        <f>+L211+L226+L244</f>
        <v>10273682</v>
      </c>
      <c r="F267" s="317">
        <f t="shared" si="0"/>
        <v>-33153763</v>
      </c>
      <c r="G267" s="423">
        <f t="shared" si="1"/>
        <v>-0.7634288178823323</v>
      </c>
    </row>
    <row r="268" spans="3:7" x14ac:dyDescent="0.25">
      <c r="C268" s="172" t="s">
        <v>2579</v>
      </c>
      <c r="D268" s="317">
        <v>43552445</v>
      </c>
      <c r="E268" s="317">
        <f>+L199+L219+L236</f>
        <v>10398682.08</v>
      </c>
      <c r="F268" s="317">
        <f t="shared" si="0"/>
        <v>-33153762.920000002</v>
      </c>
      <c r="G268" s="423">
        <f t="shared" si="1"/>
        <v>-0.76123769675847131</v>
      </c>
    </row>
    <row r="269" spans="3:7" x14ac:dyDescent="0.25">
      <c r="C269" s="316" t="s">
        <v>2193</v>
      </c>
      <c r="D269" s="262">
        <f>SUM(D258:D268)</f>
        <v>325610778.69</v>
      </c>
      <c r="E269" s="262">
        <f>SUM(E258:E268)</f>
        <v>180426048.86000001</v>
      </c>
      <c r="F269" s="262">
        <f>SUM(F258:F268)</f>
        <v>-145184729.83000001</v>
      </c>
      <c r="G269" s="423">
        <f t="shared" ref="G269" si="2">(D269/E269)-1</f>
        <v>0.80467721123048475</v>
      </c>
    </row>
  </sheetData>
  <mergeCells count="53">
    <mergeCell ref="B235:K235"/>
    <mergeCell ref="L235:M235"/>
    <mergeCell ref="B236:J236"/>
    <mergeCell ref="B69:J69"/>
    <mergeCell ref="B19:K19"/>
    <mergeCell ref="B34:J34"/>
    <mergeCell ref="B177:J177"/>
    <mergeCell ref="B88:J88"/>
    <mergeCell ref="B81:J81"/>
    <mergeCell ref="B82:I82"/>
    <mergeCell ref="J82:M82"/>
    <mergeCell ref="B83:J83"/>
    <mergeCell ref="B58:K59"/>
    <mergeCell ref="L58:M59"/>
    <mergeCell ref="B60:J60"/>
    <mergeCell ref="B67:K68"/>
    <mergeCell ref="L67:M68"/>
    <mergeCell ref="A2:A5"/>
    <mergeCell ref="B7:J7"/>
    <mergeCell ref="B8:K9"/>
    <mergeCell ref="L8:M9"/>
    <mergeCell ref="A28:A34"/>
    <mergeCell ref="B40:K41"/>
    <mergeCell ref="L40:M41"/>
    <mergeCell ref="B42:J42"/>
    <mergeCell ref="B253:J253"/>
    <mergeCell ref="B126:K126"/>
    <mergeCell ref="L126:M126"/>
    <mergeCell ref="B127:J127"/>
    <mergeCell ref="B152:K153"/>
    <mergeCell ref="L152:M153"/>
    <mergeCell ref="B160:J160"/>
    <mergeCell ref="B174:J174"/>
    <mergeCell ref="B185:J185"/>
    <mergeCell ref="B252:K252"/>
    <mergeCell ref="L252:M252"/>
    <mergeCell ref="B198:K198"/>
    <mergeCell ref="B217:K218"/>
    <mergeCell ref="B245:J245"/>
    <mergeCell ref="B246:I246"/>
    <mergeCell ref="J246:M246"/>
    <mergeCell ref="B227:I227"/>
    <mergeCell ref="J227:M227"/>
    <mergeCell ref="L198:M198"/>
    <mergeCell ref="B199:J199"/>
    <mergeCell ref="B210:K210"/>
    <mergeCell ref="L210:M210"/>
    <mergeCell ref="B211:J211"/>
    <mergeCell ref="L217:M218"/>
    <mergeCell ref="B219:J219"/>
    <mergeCell ref="B225:K225"/>
    <mergeCell ref="L225:M225"/>
    <mergeCell ref="B226:J226"/>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130B9-4251-44C7-A80A-6BE58A2E023C}">
  <dimension ref="A1:P231"/>
  <sheetViews>
    <sheetView tabSelected="1" topLeftCell="A201" zoomScale="85" zoomScaleNormal="85" workbookViewId="0">
      <selection activeCell="F230" sqref="F230"/>
    </sheetView>
  </sheetViews>
  <sheetFormatPr baseColWidth="10" defaultRowHeight="15" x14ac:dyDescent="0.25"/>
  <cols>
    <col min="1" max="1" width="16" style="181" customWidth="1"/>
    <col min="2" max="2" width="46.5703125" style="181" customWidth="1"/>
    <col min="3" max="3" width="46.42578125" style="181" customWidth="1"/>
    <col min="4" max="4" width="21.42578125" style="181" customWidth="1"/>
    <col min="5" max="5" width="20.140625" style="461" customWidth="1"/>
    <col min="6" max="6" width="15.5703125" style="462" customWidth="1"/>
    <col min="7" max="7" width="15.140625" style="181" customWidth="1"/>
    <col min="8" max="8" width="16.85546875" style="181" customWidth="1"/>
    <col min="9" max="9" width="24.85546875" style="181" customWidth="1"/>
    <col min="10" max="10" width="12.7109375" style="181" customWidth="1"/>
    <col min="11" max="11" width="26.5703125" style="181" customWidth="1"/>
    <col min="12" max="12" width="16.85546875" style="181" customWidth="1"/>
    <col min="13" max="13" width="11.7109375" style="181" bestFit="1" customWidth="1"/>
    <col min="14" max="14" width="13.7109375" style="181" bestFit="1" customWidth="1"/>
    <col min="15" max="16" width="11.7109375" style="181" bestFit="1" customWidth="1"/>
    <col min="17" max="16384" width="11.42578125" style="181"/>
  </cols>
  <sheetData>
    <row r="1" spans="1:13" ht="47.25" thickBot="1" x14ac:dyDescent="0.4">
      <c r="A1" s="434"/>
      <c r="B1" s="435" t="s">
        <v>1158</v>
      </c>
      <c r="C1" s="436"/>
      <c r="D1" s="436"/>
      <c r="E1" s="437"/>
      <c r="F1" s="438"/>
      <c r="G1" s="436"/>
      <c r="H1" s="436"/>
      <c r="I1" s="436"/>
      <c r="J1" s="436"/>
      <c r="K1" s="436"/>
    </row>
    <row r="2" spans="1:13" ht="46.5" customHeight="1" x14ac:dyDescent="0.35">
      <c r="A2" s="523" t="s">
        <v>1934</v>
      </c>
      <c r="B2" s="508" t="s">
        <v>3416</v>
      </c>
    </row>
    <row r="3" spans="1:13" ht="56.25" customHeight="1" x14ac:dyDescent="0.25">
      <c r="A3" s="524"/>
      <c r="B3" s="36" t="s">
        <v>758</v>
      </c>
      <c r="C3" s="36" t="s">
        <v>759</v>
      </c>
      <c r="D3" s="36" t="s">
        <v>760</v>
      </c>
      <c r="E3" s="36" t="s">
        <v>761</v>
      </c>
      <c r="F3" s="36" t="s">
        <v>762</v>
      </c>
      <c r="G3" s="36" t="s">
        <v>763</v>
      </c>
      <c r="H3" s="36" t="s">
        <v>764</v>
      </c>
      <c r="I3" s="36" t="s">
        <v>46</v>
      </c>
      <c r="J3" s="36" t="s">
        <v>765</v>
      </c>
      <c r="K3" s="36" t="s">
        <v>762</v>
      </c>
      <c r="L3" s="36" t="s">
        <v>766</v>
      </c>
      <c r="M3" s="36" t="s">
        <v>767</v>
      </c>
    </row>
    <row r="4" spans="1:13" ht="45" customHeight="1" x14ac:dyDescent="0.25">
      <c r="A4" s="524"/>
      <c r="B4" s="158" t="s">
        <v>672</v>
      </c>
      <c r="C4" s="158"/>
      <c r="D4" s="159">
        <v>46120</v>
      </c>
      <c r="E4" s="158" t="s">
        <v>768</v>
      </c>
      <c r="F4" s="160">
        <v>2026100209</v>
      </c>
      <c r="G4" s="158" t="s">
        <v>769</v>
      </c>
      <c r="H4" s="158">
        <v>891200200</v>
      </c>
      <c r="I4" s="158" t="s">
        <v>3417</v>
      </c>
      <c r="J4" s="158" t="s">
        <v>771</v>
      </c>
      <c r="K4" s="161">
        <v>2026000013</v>
      </c>
      <c r="L4" s="162">
        <v>5782820</v>
      </c>
      <c r="M4" s="325">
        <v>0</v>
      </c>
    </row>
    <row r="5" spans="1:13" ht="50.25" customHeight="1" x14ac:dyDescent="0.25">
      <c r="A5" s="445"/>
      <c r="B5" s="163" t="s">
        <v>672</v>
      </c>
      <c r="C5" s="163"/>
      <c r="D5" s="164">
        <v>46150</v>
      </c>
      <c r="E5" s="163" t="s">
        <v>768</v>
      </c>
      <c r="F5" s="165">
        <v>2026100301</v>
      </c>
      <c r="G5" s="163" t="s">
        <v>769</v>
      </c>
      <c r="H5" s="163">
        <v>891200200</v>
      </c>
      <c r="I5" s="163" t="s">
        <v>3418</v>
      </c>
      <c r="J5" s="163" t="s">
        <v>771</v>
      </c>
      <c r="K5" s="166">
        <v>2026000013</v>
      </c>
      <c r="L5" s="167">
        <v>5889770</v>
      </c>
      <c r="M5" s="326">
        <v>0</v>
      </c>
    </row>
    <row r="6" spans="1:13" ht="42.75" customHeight="1" x14ac:dyDescent="0.25">
      <c r="B6" s="158" t="s">
        <v>672</v>
      </c>
      <c r="C6" s="158"/>
      <c r="D6" s="159">
        <v>46178</v>
      </c>
      <c r="E6" s="158" t="s">
        <v>768</v>
      </c>
      <c r="F6" s="160">
        <v>2026100374</v>
      </c>
      <c r="G6" s="158" t="s">
        <v>769</v>
      </c>
      <c r="H6" s="158">
        <v>891200200</v>
      </c>
      <c r="I6" s="158" t="s">
        <v>3419</v>
      </c>
      <c r="J6" s="158" t="s">
        <v>771</v>
      </c>
      <c r="K6" s="161">
        <v>2026000013</v>
      </c>
      <c r="L6" s="162">
        <v>6810160</v>
      </c>
      <c r="M6" s="325">
        <v>0</v>
      </c>
    </row>
    <row r="7" spans="1:13" ht="28.5" hidden="1" customHeight="1" x14ac:dyDescent="0.25">
      <c r="A7" s="447"/>
      <c r="B7" s="512"/>
      <c r="C7" s="512"/>
      <c r="D7" s="512"/>
      <c r="E7" s="512"/>
      <c r="F7" s="512"/>
      <c r="G7" s="512"/>
      <c r="H7" s="512"/>
      <c r="I7" s="512"/>
      <c r="J7" s="512"/>
      <c r="K7" s="512"/>
      <c r="L7" s="513"/>
      <c r="M7" s="513"/>
    </row>
    <row r="8" spans="1:13" ht="29.25" hidden="1" customHeight="1" x14ac:dyDescent="0.25">
      <c r="A8" s="447"/>
      <c r="B8" s="512"/>
      <c r="C8" s="512"/>
      <c r="D8" s="512"/>
      <c r="E8" s="512"/>
      <c r="F8" s="512"/>
      <c r="G8" s="512"/>
      <c r="H8" s="512"/>
      <c r="I8" s="512"/>
      <c r="J8" s="512"/>
      <c r="K8" s="512"/>
      <c r="L8" s="514"/>
      <c r="M8" s="514"/>
    </row>
    <row r="9" spans="1:13" ht="49.5" customHeight="1" x14ac:dyDescent="0.25">
      <c r="A9" s="391"/>
      <c r="B9" s="516"/>
      <c r="C9" s="516"/>
      <c r="D9" s="516"/>
      <c r="E9" s="516"/>
      <c r="F9" s="516"/>
      <c r="G9" s="516"/>
      <c r="H9" s="516"/>
      <c r="I9" s="516"/>
      <c r="J9" s="516"/>
      <c r="K9" s="30" t="s">
        <v>779</v>
      </c>
      <c r="L9" s="104">
        <v>18482750</v>
      </c>
      <c r="M9" s="30">
        <v>0</v>
      </c>
    </row>
    <row r="10" spans="1:13" ht="49.5" customHeight="1" x14ac:dyDescent="0.25">
      <c r="A10" s="391"/>
      <c r="B10" s="507" t="s">
        <v>3420</v>
      </c>
      <c r="C10" s="30"/>
      <c r="D10" s="30"/>
      <c r="E10" s="30"/>
      <c r="F10" s="30"/>
      <c r="G10" s="30"/>
      <c r="H10" s="30"/>
      <c r="I10" s="30"/>
      <c r="J10" s="30"/>
      <c r="K10" s="30"/>
      <c r="L10" s="104"/>
      <c r="M10" s="30"/>
    </row>
    <row r="11" spans="1:13" ht="49.5" customHeight="1" x14ac:dyDescent="0.25">
      <c r="A11" s="391"/>
      <c r="B11" s="199" t="s">
        <v>758</v>
      </c>
      <c r="C11" s="199" t="s">
        <v>759</v>
      </c>
      <c r="D11" s="199" t="s">
        <v>760</v>
      </c>
      <c r="E11" s="199" t="s">
        <v>761</v>
      </c>
      <c r="F11" s="199" t="s">
        <v>762</v>
      </c>
      <c r="G11" s="199" t="s">
        <v>763</v>
      </c>
      <c r="H11" s="199" t="s">
        <v>764</v>
      </c>
      <c r="I11" s="199" t="s">
        <v>46</v>
      </c>
      <c r="J11" s="199" t="s">
        <v>765</v>
      </c>
      <c r="K11" s="199" t="s">
        <v>762</v>
      </c>
      <c r="L11" s="199" t="s">
        <v>766</v>
      </c>
      <c r="M11" s="199" t="s">
        <v>767</v>
      </c>
    </row>
    <row r="12" spans="1:13" ht="60" customHeight="1" x14ac:dyDescent="0.25">
      <c r="A12" s="391"/>
      <c r="B12" s="158" t="s">
        <v>673</v>
      </c>
      <c r="C12" s="158"/>
      <c r="D12" s="159">
        <v>46113</v>
      </c>
      <c r="E12" s="158" t="s">
        <v>768</v>
      </c>
      <c r="F12" s="160">
        <v>2026590107</v>
      </c>
      <c r="G12" s="158" t="s">
        <v>769</v>
      </c>
      <c r="H12" s="158">
        <v>891200200</v>
      </c>
      <c r="I12" s="158" t="s">
        <v>3421</v>
      </c>
      <c r="J12" s="158" t="s">
        <v>771</v>
      </c>
      <c r="K12" s="161">
        <v>2026000013</v>
      </c>
      <c r="L12" s="162">
        <v>3301960</v>
      </c>
      <c r="M12" s="325">
        <v>0</v>
      </c>
    </row>
    <row r="13" spans="1:13" ht="60" customHeight="1" x14ac:dyDescent="0.25">
      <c r="A13" s="391"/>
      <c r="B13" s="163" t="s">
        <v>673</v>
      </c>
      <c r="C13" s="163"/>
      <c r="D13" s="164">
        <v>46149</v>
      </c>
      <c r="E13" s="163" t="s">
        <v>768</v>
      </c>
      <c r="F13" s="165">
        <v>2026590139</v>
      </c>
      <c r="G13" s="163" t="s">
        <v>769</v>
      </c>
      <c r="H13" s="163">
        <v>891200200</v>
      </c>
      <c r="I13" s="163" t="s">
        <v>3422</v>
      </c>
      <c r="J13" s="163" t="s">
        <v>771</v>
      </c>
      <c r="K13" s="166">
        <v>2026000013</v>
      </c>
      <c r="L13" s="167">
        <v>2970660</v>
      </c>
      <c r="M13" s="326">
        <v>0</v>
      </c>
    </row>
    <row r="14" spans="1:13" ht="54.75" customHeight="1" x14ac:dyDescent="0.25">
      <c r="A14" s="391"/>
      <c r="B14" s="158" t="s">
        <v>673</v>
      </c>
      <c r="C14" s="158"/>
      <c r="D14" s="159">
        <v>46174</v>
      </c>
      <c r="E14" s="158" t="s">
        <v>768</v>
      </c>
      <c r="F14" s="160">
        <v>2026590172</v>
      </c>
      <c r="G14" s="158" t="s">
        <v>769</v>
      </c>
      <c r="H14" s="158">
        <v>891200200</v>
      </c>
      <c r="I14" s="158" t="s">
        <v>3423</v>
      </c>
      <c r="J14" s="158" t="s">
        <v>771</v>
      </c>
      <c r="K14" s="161">
        <v>2026000013</v>
      </c>
      <c r="L14" s="162">
        <v>3735810</v>
      </c>
      <c r="M14" s="325">
        <v>0</v>
      </c>
    </row>
    <row r="15" spans="1:13" ht="45.75" customHeight="1" x14ac:dyDescent="0.25">
      <c r="A15" s="391"/>
      <c r="B15" s="503" t="s">
        <v>3424</v>
      </c>
      <c r="C15" s="264"/>
      <c r="D15" s="264"/>
      <c r="E15" s="264"/>
      <c r="F15" s="264"/>
      <c r="G15" s="264"/>
      <c r="H15" s="264"/>
      <c r="I15" s="264"/>
      <c r="J15" s="264"/>
      <c r="K15" s="30" t="s">
        <v>779</v>
      </c>
      <c r="L15" s="104">
        <v>10008430</v>
      </c>
      <c r="M15" s="30">
        <v>0</v>
      </c>
    </row>
    <row r="16" spans="1:13" ht="45.75" customHeight="1" x14ac:dyDescent="0.25">
      <c r="A16" s="391"/>
      <c r="B16" s="36" t="s">
        <v>758</v>
      </c>
      <c r="C16" s="36" t="s">
        <v>759</v>
      </c>
      <c r="D16" s="36" t="s">
        <v>760</v>
      </c>
      <c r="E16" s="36" t="s">
        <v>761</v>
      </c>
      <c r="F16" s="36" t="s">
        <v>762</v>
      </c>
      <c r="G16" s="36" t="s">
        <v>763</v>
      </c>
      <c r="H16" s="36" t="s">
        <v>764</v>
      </c>
      <c r="I16" s="36" t="s">
        <v>46</v>
      </c>
      <c r="J16" s="36" t="s">
        <v>765</v>
      </c>
      <c r="K16" s="36" t="s">
        <v>762</v>
      </c>
      <c r="L16" s="36" t="s">
        <v>766</v>
      </c>
      <c r="M16" s="36" t="s">
        <v>767</v>
      </c>
    </row>
    <row r="17" spans="1:14" ht="45.75" customHeight="1" x14ac:dyDescent="0.25">
      <c r="A17" s="391"/>
      <c r="B17" s="158" t="s">
        <v>670</v>
      </c>
      <c r="C17" s="158"/>
      <c r="D17" s="159">
        <v>46120</v>
      </c>
      <c r="E17" s="158" t="s">
        <v>768</v>
      </c>
      <c r="F17" s="160">
        <v>2026100210</v>
      </c>
      <c r="G17" s="158" t="s">
        <v>804</v>
      </c>
      <c r="H17" s="158">
        <v>891200686</v>
      </c>
      <c r="I17" s="158" t="s">
        <v>3425</v>
      </c>
      <c r="J17" s="158" t="s">
        <v>771</v>
      </c>
      <c r="K17" s="161">
        <v>2026000014</v>
      </c>
      <c r="L17" s="162">
        <v>334320</v>
      </c>
      <c r="M17" s="325">
        <v>0</v>
      </c>
    </row>
    <row r="18" spans="1:14" ht="54.75" customHeight="1" x14ac:dyDescent="0.25">
      <c r="A18" s="391"/>
      <c r="B18" s="163" t="s">
        <v>670</v>
      </c>
      <c r="C18" s="163"/>
      <c r="D18" s="164">
        <v>46150</v>
      </c>
      <c r="E18" s="163" t="s">
        <v>768</v>
      </c>
      <c r="F18" s="165">
        <v>2026100303</v>
      </c>
      <c r="G18" s="163" t="s">
        <v>804</v>
      </c>
      <c r="H18" s="163">
        <v>891200686</v>
      </c>
      <c r="I18" s="163" t="s">
        <v>3426</v>
      </c>
      <c r="J18" s="163" t="s">
        <v>771</v>
      </c>
      <c r="K18" s="166">
        <v>2026000014</v>
      </c>
      <c r="L18" s="167">
        <v>289570</v>
      </c>
      <c r="M18" s="326">
        <v>0</v>
      </c>
      <c r="N18"/>
    </row>
    <row r="19" spans="1:14" ht="36.75" customHeight="1" x14ac:dyDescent="0.25">
      <c r="A19" s="391"/>
      <c r="B19" s="158" t="s">
        <v>670</v>
      </c>
      <c r="C19" s="158"/>
      <c r="D19" s="159">
        <v>46179</v>
      </c>
      <c r="E19" s="158" t="s">
        <v>768</v>
      </c>
      <c r="F19" s="160">
        <v>2026100375</v>
      </c>
      <c r="G19" s="158" t="s">
        <v>804</v>
      </c>
      <c r="H19" s="158">
        <v>891200686</v>
      </c>
      <c r="I19" s="158" t="s">
        <v>3427</v>
      </c>
      <c r="J19" s="158" t="s">
        <v>771</v>
      </c>
      <c r="K19" s="161">
        <v>2026000014</v>
      </c>
      <c r="L19" s="162">
        <v>461510</v>
      </c>
      <c r="M19" s="325">
        <v>0</v>
      </c>
      <c r="N19"/>
    </row>
    <row r="20" spans="1:14" ht="42.75" customHeight="1" x14ac:dyDescent="0.25">
      <c r="A20" s="445"/>
      <c r="B20" s="520" t="s">
        <v>3440</v>
      </c>
      <c r="C20" s="520"/>
      <c r="D20" s="520"/>
      <c r="E20" s="520"/>
      <c r="F20" s="520"/>
      <c r="G20" s="520"/>
      <c r="H20" s="520"/>
      <c r="I20" s="520"/>
      <c r="J20" s="520"/>
      <c r="K20" s="30" t="s">
        <v>779</v>
      </c>
      <c r="L20" s="104">
        <v>1085400</v>
      </c>
      <c r="M20" s="30">
        <v>0</v>
      </c>
    </row>
    <row r="21" spans="1:14" ht="28.5" customHeight="1" x14ac:dyDescent="0.25">
      <c r="A21" s="445"/>
      <c r="B21" s="36" t="s">
        <v>758</v>
      </c>
      <c r="C21" s="36" t="s">
        <v>759</v>
      </c>
      <c r="D21" s="36" t="s">
        <v>760</v>
      </c>
      <c r="E21" s="36" t="s">
        <v>761</v>
      </c>
      <c r="F21" s="36" t="s">
        <v>762</v>
      </c>
      <c r="G21" s="36" t="s">
        <v>763</v>
      </c>
      <c r="H21" s="36" t="s">
        <v>764</v>
      </c>
      <c r="I21" s="36" t="s">
        <v>46</v>
      </c>
      <c r="J21" s="36" t="s">
        <v>765</v>
      </c>
      <c r="K21" s="36" t="s">
        <v>762</v>
      </c>
      <c r="L21" s="36" t="s">
        <v>766</v>
      </c>
      <c r="M21" s="36" t="s">
        <v>767</v>
      </c>
    </row>
    <row r="22" spans="1:14" ht="24" customHeight="1" x14ac:dyDescent="0.25">
      <c r="A22" s="445"/>
      <c r="B22" s="158" t="s">
        <v>741</v>
      </c>
      <c r="C22" s="158"/>
      <c r="D22" s="159">
        <v>46113</v>
      </c>
      <c r="E22" s="158" t="s">
        <v>768</v>
      </c>
      <c r="F22" s="160">
        <v>2026100202</v>
      </c>
      <c r="G22" s="158" t="s">
        <v>845</v>
      </c>
      <c r="H22" s="158">
        <v>830122566</v>
      </c>
      <c r="I22" s="158" t="s">
        <v>3428</v>
      </c>
      <c r="J22" s="158" t="s">
        <v>771</v>
      </c>
      <c r="K22" s="161">
        <v>2026000016</v>
      </c>
      <c r="L22" s="162">
        <v>216107</v>
      </c>
      <c r="M22" s="325">
        <v>0</v>
      </c>
    </row>
    <row r="23" spans="1:14" ht="24.75" customHeight="1" x14ac:dyDescent="0.25">
      <c r="A23" s="445"/>
      <c r="B23" s="163" t="s">
        <v>741</v>
      </c>
      <c r="C23" s="163"/>
      <c r="D23" s="164">
        <v>46114</v>
      </c>
      <c r="E23" s="163" t="s">
        <v>768</v>
      </c>
      <c r="F23" s="165">
        <v>2026100203</v>
      </c>
      <c r="G23" s="163" t="s">
        <v>1180</v>
      </c>
      <c r="H23" s="163">
        <v>800153993</v>
      </c>
      <c r="I23" s="163" t="s">
        <v>3429</v>
      </c>
      <c r="J23" s="163" t="s">
        <v>771</v>
      </c>
      <c r="K23" s="166">
        <v>2026000017</v>
      </c>
      <c r="L23" s="167">
        <v>109066</v>
      </c>
      <c r="M23" s="326">
        <v>0</v>
      </c>
    </row>
    <row r="24" spans="1:14" x14ac:dyDescent="0.25">
      <c r="A24" s="425"/>
      <c r="B24" s="158" t="s">
        <v>741</v>
      </c>
      <c r="C24" s="158"/>
      <c r="D24" s="159">
        <v>46114</v>
      </c>
      <c r="E24" s="158" t="s">
        <v>768</v>
      </c>
      <c r="F24" s="160">
        <v>2026100204</v>
      </c>
      <c r="G24" s="158" t="s">
        <v>845</v>
      </c>
      <c r="H24" s="158">
        <v>830122566</v>
      </c>
      <c r="I24" s="158" t="s">
        <v>3430</v>
      </c>
      <c r="J24" s="158" t="s">
        <v>771</v>
      </c>
      <c r="K24" s="161">
        <v>2026000016</v>
      </c>
      <c r="L24" s="162">
        <v>117579</v>
      </c>
      <c r="M24" s="325">
        <v>0</v>
      </c>
    </row>
    <row r="25" spans="1:14" ht="40.5" customHeight="1" x14ac:dyDescent="0.25">
      <c r="A25" s="524"/>
      <c r="B25" s="163" t="s">
        <v>741</v>
      </c>
      <c r="C25" s="163"/>
      <c r="D25" s="164">
        <v>46122</v>
      </c>
      <c r="E25" s="163" t="s">
        <v>768</v>
      </c>
      <c r="F25" s="165">
        <v>2026100215</v>
      </c>
      <c r="G25" s="163" t="s">
        <v>893</v>
      </c>
      <c r="H25" s="163">
        <v>901028579</v>
      </c>
      <c r="I25" s="163" t="s">
        <v>3431</v>
      </c>
      <c r="J25" s="163" t="s">
        <v>771</v>
      </c>
      <c r="K25" s="166">
        <v>2026000015</v>
      </c>
      <c r="L25" s="167">
        <v>932655.46</v>
      </c>
      <c r="M25" s="326">
        <v>0</v>
      </c>
    </row>
    <row r="26" spans="1:14" x14ac:dyDescent="0.25">
      <c r="A26" s="524"/>
      <c r="B26" s="158" t="s">
        <v>741</v>
      </c>
      <c r="C26" s="158"/>
      <c r="D26" s="159">
        <v>46143</v>
      </c>
      <c r="E26" s="158" t="s">
        <v>768</v>
      </c>
      <c r="F26" s="160">
        <v>2026100294</v>
      </c>
      <c r="G26" s="158" t="s">
        <v>1180</v>
      </c>
      <c r="H26" s="158">
        <v>800153993</v>
      </c>
      <c r="I26" s="158" t="s">
        <v>3432</v>
      </c>
      <c r="J26" s="158" t="s">
        <v>771</v>
      </c>
      <c r="K26" s="161">
        <v>2026000017</v>
      </c>
      <c r="L26" s="162">
        <v>108466</v>
      </c>
      <c r="M26" s="325">
        <v>0</v>
      </c>
    </row>
    <row r="27" spans="1:14" x14ac:dyDescent="0.25">
      <c r="A27" s="524"/>
      <c r="B27" s="163" t="s">
        <v>741</v>
      </c>
      <c r="C27" s="163"/>
      <c r="D27" s="164">
        <v>46146</v>
      </c>
      <c r="E27" s="163" t="s">
        <v>768</v>
      </c>
      <c r="F27" s="165">
        <v>2026100295</v>
      </c>
      <c r="G27" s="163" t="s">
        <v>893</v>
      </c>
      <c r="H27" s="163">
        <v>901028579</v>
      </c>
      <c r="I27" s="163" t="s">
        <v>3433</v>
      </c>
      <c r="J27" s="163" t="s">
        <v>771</v>
      </c>
      <c r="K27" s="166">
        <v>2026000015</v>
      </c>
      <c r="L27" s="167">
        <v>884033.61</v>
      </c>
      <c r="M27" s="326">
        <v>0</v>
      </c>
    </row>
    <row r="28" spans="1:14" x14ac:dyDescent="0.25">
      <c r="A28" s="524"/>
      <c r="B28" s="158" t="s">
        <v>741</v>
      </c>
      <c r="C28" s="158"/>
      <c r="D28" s="159">
        <v>46146</v>
      </c>
      <c r="E28" s="158" t="s">
        <v>768</v>
      </c>
      <c r="F28" s="160">
        <v>2026100296</v>
      </c>
      <c r="G28" s="158" t="s">
        <v>845</v>
      </c>
      <c r="H28" s="158">
        <v>830122566</v>
      </c>
      <c r="I28" s="158" t="s">
        <v>3434</v>
      </c>
      <c r="J28" s="158" t="s">
        <v>771</v>
      </c>
      <c r="K28" s="161">
        <v>2026000016</v>
      </c>
      <c r="L28" s="162">
        <v>117579</v>
      </c>
      <c r="M28" s="325">
        <v>0</v>
      </c>
    </row>
    <row r="29" spans="1:14" ht="31.5" customHeight="1" x14ac:dyDescent="0.25">
      <c r="A29" s="524"/>
      <c r="B29" s="163" t="s">
        <v>741</v>
      </c>
      <c r="C29" s="163"/>
      <c r="D29" s="164">
        <v>46174</v>
      </c>
      <c r="E29" s="163" t="s">
        <v>768</v>
      </c>
      <c r="F29" s="165">
        <v>2026100371</v>
      </c>
      <c r="G29" s="163" t="s">
        <v>1180</v>
      </c>
      <c r="H29" s="163">
        <v>800153993</v>
      </c>
      <c r="I29" s="163" t="s">
        <v>3435</v>
      </c>
      <c r="J29" s="163" t="s">
        <v>771</v>
      </c>
      <c r="K29" s="166">
        <v>2026000017</v>
      </c>
      <c r="L29" s="167">
        <v>108066</v>
      </c>
      <c r="M29" s="326">
        <v>0</v>
      </c>
    </row>
    <row r="30" spans="1:14" x14ac:dyDescent="0.25">
      <c r="A30" s="524"/>
      <c r="B30" s="158" t="s">
        <v>741</v>
      </c>
      <c r="C30" s="158"/>
      <c r="D30" s="159">
        <v>46189</v>
      </c>
      <c r="E30" s="158" t="s">
        <v>768</v>
      </c>
      <c r="F30" s="160">
        <v>2026100389</v>
      </c>
      <c r="G30" s="158" t="s">
        <v>893</v>
      </c>
      <c r="H30" s="158">
        <v>901028579</v>
      </c>
      <c r="I30" s="158" t="s">
        <v>3436</v>
      </c>
      <c r="J30" s="158" t="s">
        <v>771</v>
      </c>
      <c r="K30" s="161">
        <v>2026000015</v>
      </c>
      <c r="L30" s="162">
        <v>884033.61</v>
      </c>
      <c r="M30" s="325">
        <v>0</v>
      </c>
    </row>
    <row r="31" spans="1:14" x14ac:dyDescent="0.25">
      <c r="A31" s="524"/>
      <c r="B31" s="163" t="s">
        <v>741</v>
      </c>
      <c r="C31" s="163"/>
      <c r="D31" s="164">
        <v>46203</v>
      </c>
      <c r="E31" s="163" t="s">
        <v>768</v>
      </c>
      <c r="F31" s="165">
        <v>2026100446</v>
      </c>
      <c r="G31" s="163" t="s">
        <v>845</v>
      </c>
      <c r="H31" s="163">
        <v>830122566</v>
      </c>
      <c r="I31" s="163" t="s">
        <v>3437</v>
      </c>
      <c r="J31" s="163" t="s">
        <v>771</v>
      </c>
      <c r="K31" s="166">
        <v>2026000016</v>
      </c>
      <c r="L31" s="167">
        <v>412686</v>
      </c>
      <c r="M31" s="326">
        <v>0</v>
      </c>
    </row>
    <row r="32" spans="1:14" x14ac:dyDescent="0.25">
      <c r="A32" s="407"/>
      <c r="B32" s="510"/>
      <c r="C32" s="510"/>
      <c r="D32" s="510"/>
      <c r="E32" s="510"/>
      <c r="F32" s="510"/>
      <c r="G32" s="510"/>
      <c r="H32" s="510"/>
      <c r="I32" s="510"/>
      <c r="J32" s="510"/>
      <c r="K32" s="30" t="s">
        <v>779</v>
      </c>
      <c r="L32" s="104">
        <v>3890271.68</v>
      </c>
      <c r="M32" s="30">
        <v>0</v>
      </c>
    </row>
    <row r="33" spans="1:13" ht="15" hidden="1" customHeight="1" x14ac:dyDescent="0.25">
      <c r="A33" s="407"/>
      <c r="B33" s="158"/>
      <c r="C33" s="158"/>
      <c r="D33" s="159"/>
      <c r="E33" s="158"/>
      <c r="F33" s="160"/>
      <c r="G33" s="158"/>
      <c r="H33" s="158"/>
      <c r="I33" s="158"/>
      <c r="J33" s="158"/>
      <c r="K33" s="161"/>
      <c r="L33" s="162"/>
      <c r="M33" s="325"/>
    </row>
    <row r="34" spans="1:13" ht="24.75" customHeight="1" x14ac:dyDescent="0.25">
      <c r="A34" s="407"/>
      <c r="B34" s="509" t="s">
        <v>3441</v>
      </c>
      <c r="C34" s="163"/>
      <c r="D34" s="164"/>
      <c r="E34" s="163"/>
      <c r="F34" s="165"/>
      <c r="G34" s="163"/>
      <c r="H34" s="163"/>
      <c r="I34" s="163"/>
      <c r="J34" s="163"/>
      <c r="K34" s="166"/>
      <c r="L34" s="167"/>
      <c r="M34" s="326"/>
    </row>
    <row r="35" spans="1:13" x14ac:dyDescent="0.25">
      <c r="A35" s="407"/>
      <c r="B35" s="36" t="s">
        <v>758</v>
      </c>
      <c r="C35" s="36" t="s">
        <v>759</v>
      </c>
      <c r="D35" s="36" t="s">
        <v>760</v>
      </c>
      <c r="E35" s="36" t="s">
        <v>761</v>
      </c>
      <c r="F35" s="36" t="s">
        <v>762</v>
      </c>
      <c r="G35" s="36" t="s">
        <v>763</v>
      </c>
      <c r="H35" s="36" t="s">
        <v>764</v>
      </c>
      <c r="I35" s="36" t="s">
        <v>46</v>
      </c>
      <c r="J35" s="36" t="s">
        <v>765</v>
      </c>
      <c r="K35" s="36" t="s">
        <v>762</v>
      </c>
      <c r="L35" s="36" t="s">
        <v>766</v>
      </c>
      <c r="M35" s="36" t="s">
        <v>767</v>
      </c>
    </row>
    <row r="36" spans="1:13" x14ac:dyDescent="0.25">
      <c r="A36" s="407"/>
      <c r="B36" s="158" t="s">
        <v>2599</v>
      </c>
      <c r="C36" s="158"/>
      <c r="D36" s="159">
        <v>46119</v>
      </c>
      <c r="E36" s="158" t="s">
        <v>768</v>
      </c>
      <c r="F36" s="160">
        <v>2026100208</v>
      </c>
      <c r="G36" s="158" t="s">
        <v>893</v>
      </c>
      <c r="H36" s="158">
        <v>901028579</v>
      </c>
      <c r="I36" s="158" t="s">
        <v>3438</v>
      </c>
      <c r="J36" s="158" t="s">
        <v>771</v>
      </c>
      <c r="K36" s="161">
        <v>2026000015</v>
      </c>
      <c r="L36" s="162">
        <v>186531.1</v>
      </c>
      <c r="M36" s="325">
        <v>0</v>
      </c>
    </row>
    <row r="37" spans="1:13" ht="36" customHeight="1" x14ac:dyDescent="0.25">
      <c r="A37" s="390"/>
      <c r="B37" s="163" t="s">
        <v>2599</v>
      </c>
      <c r="C37" s="163"/>
      <c r="D37" s="164">
        <v>46146</v>
      </c>
      <c r="E37" s="163" t="s">
        <v>768</v>
      </c>
      <c r="F37" s="165">
        <v>2026590138</v>
      </c>
      <c r="G37" s="163" t="s">
        <v>893</v>
      </c>
      <c r="H37" s="163">
        <v>901028579</v>
      </c>
      <c r="I37" s="163" t="s">
        <v>3439</v>
      </c>
      <c r="J37" s="163" t="s">
        <v>771</v>
      </c>
      <c r="K37" s="166">
        <v>2026000015</v>
      </c>
      <c r="L37" s="167">
        <v>176806.73</v>
      </c>
      <c r="M37" s="326">
        <v>0</v>
      </c>
    </row>
    <row r="38" spans="1:13" x14ac:dyDescent="0.25">
      <c r="A38" s="390"/>
      <c r="B38" s="515"/>
      <c r="C38" s="515"/>
      <c r="D38" s="515"/>
      <c r="E38" s="515"/>
      <c r="F38" s="515"/>
      <c r="G38" s="515"/>
      <c r="H38" s="515"/>
      <c r="I38" s="515"/>
      <c r="J38" s="515"/>
      <c r="K38" s="168" t="s">
        <v>779</v>
      </c>
      <c r="L38" s="179">
        <v>363337.83</v>
      </c>
      <c r="M38" s="168">
        <v>0</v>
      </c>
    </row>
    <row r="39" spans="1:13" ht="30" customHeight="1" x14ac:dyDescent="0.25">
      <c r="A39" s="390"/>
      <c r="B39" s="525" t="s">
        <v>3442</v>
      </c>
      <c r="C39" s="525"/>
      <c r="D39" s="525"/>
      <c r="E39" s="525"/>
      <c r="F39" s="525"/>
      <c r="G39" s="525"/>
      <c r="H39" s="525"/>
      <c r="I39" s="525"/>
      <c r="J39" s="525"/>
      <c r="K39" s="525"/>
      <c r="L39" s="513"/>
      <c r="M39" s="513"/>
    </row>
    <row r="40" spans="1:13" x14ac:dyDescent="0.25">
      <c r="A40" s="390"/>
      <c r="B40" s="525"/>
      <c r="C40" s="525"/>
      <c r="D40" s="525"/>
      <c r="E40" s="525"/>
      <c r="F40" s="525"/>
      <c r="G40" s="525"/>
      <c r="H40" s="525"/>
      <c r="I40" s="525"/>
      <c r="J40" s="525"/>
      <c r="K40" s="525"/>
      <c r="L40" s="514"/>
      <c r="M40" s="514"/>
    </row>
    <row r="41" spans="1:13" x14ac:dyDescent="0.25">
      <c r="A41" s="290"/>
      <c r="B41" s="36" t="s">
        <v>758</v>
      </c>
      <c r="C41" s="36" t="s">
        <v>759</v>
      </c>
      <c r="D41" s="36" t="s">
        <v>760</v>
      </c>
      <c r="E41" s="36" t="s">
        <v>761</v>
      </c>
      <c r="F41" s="36" t="s">
        <v>762</v>
      </c>
      <c r="G41" s="36" t="s">
        <v>763</v>
      </c>
      <c r="H41" s="36" t="s">
        <v>764</v>
      </c>
      <c r="I41" s="36" t="s">
        <v>46</v>
      </c>
      <c r="J41" s="36" t="s">
        <v>765</v>
      </c>
      <c r="K41" s="36" t="s">
        <v>762</v>
      </c>
      <c r="L41" s="36" t="s">
        <v>766</v>
      </c>
      <c r="M41" s="36" t="s">
        <v>767</v>
      </c>
    </row>
    <row r="42" spans="1:13" x14ac:dyDescent="0.25">
      <c r="A42" s="290"/>
      <c r="B42" s="158" t="s">
        <v>740</v>
      </c>
      <c r="C42" s="158"/>
      <c r="D42" s="159">
        <v>46113</v>
      </c>
      <c r="E42" s="158" t="s">
        <v>768</v>
      </c>
      <c r="F42" s="160">
        <v>2026590101</v>
      </c>
      <c r="G42" s="158" t="s">
        <v>1180</v>
      </c>
      <c r="H42" s="158">
        <v>800153993</v>
      </c>
      <c r="I42" s="158" t="s">
        <v>3443</v>
      </c>
      <c r="J42" s="158" t="s">
        <v>771</v>
      </c>
      <c r="K42" s="161">
        <v>2026000011</v>
      </c>
      <c r="L42" s="162">
        <v>77465</v>
      </c>
      <c r="M42" s="325">
        <v>0</v>
      </c>
    </row>
    <row r="43" spans="1:13" x14ac:dyDescent="0.25">
      <c r="A43" s="290"/>
      <c r="B43" s="163" t="s">
        <v>740</v>
      </c>
      <c r="C43" s="163"/>
      <c r="D43" s="164">
        <v>46113</v>
      </c>
      <c r="E43" s="163" t="s">
        <v>768</v>
      </c>
      <c r="F43" s="165">
        <v>2026590102</v>
      </c>
      <c r="G43" s="163" t="s">
        <v>1180</v>
      </c>
      <c r="H43" s="163">
        <v>800153993</v>
      </c>
      <c r="I43" s="163" t="s">
        <v>3444</v>
      </c>
      <c r="J43" s="163" t="s">
        <v>771</v>
      </c>
      <c r="K43" s="166">
        <v>2026000011</v>
      </c>
      <c r="L43" s="167">
        <v>77465</v>
      </c>
      <c r="M43" s="326">
        <v>0</v>
      </c>
    </row>
    <row r="44" spans="1:13" x14ac:dyDescent="0.25">
      <c r="A44" s="290"/>
      <c r="B44" s="158" t="s">
        <v>740</v>
      </c>
      <c r="C44" s="158"/>
      <c r="D44" s="159">
        <v>46113</v>
      </c>
      <c r="E44" s="158" t="s">
        <v>768</v>
      </c>
      <c r="F44" s="160">
        <v>2026590103</v>
      </c>
      <c r="G44" s="158" t="s">
        <v>1180</v>
      </c>
      <c r="H44" s="158">
        <v>800153993</v>
      </c>
      <c r="I44" s="158" t="s">
        <v>3445</v>
      </c>
      <c r="J44" s="158" t="s">
        <v>771</v>
      </c>
      <c r="K44" s="161">
        <v>2026000011</v>
      </c>
      <c r="L44" s="162">
        <v>77465</v>
      </c>
      <c r="M44" s="325">
        <v>0</v>
      </c>
    </row>
    <row r="45" spans="1:13" x14ac:dyDescent="0.25">
      <c r="A45" s="290"/>
      <c r="B45" s="163" t="s">
        <v>740</v>
      </c>
      <c r="C45" s="163"/>
      <c r="D45" s="164">
        <v>46113</v>
      </c>
      <c r="E45" s="163" t="s">
        <v>768</v>
      </c>
      <c r="F45" s="165">
        <v>2026590104</v>
      </c>
      <c r="G45" s="163" t="s">
        <v>1180</v>
      </c>
      <c r="H45" s="163">
        <v>800153993</v>
      </c>
      <c r="I45" s="163" t="s">
        <v>3446</v>
      </c>
      <c r="J45" s="163" t="s">
        <v>771</v>
      </c>
      <c r="K45" s="166">
        <v>2026000011</v>
      </c>
      <c r="L45" s="167">
        <v>73004</v>
      </c>
      <c r="M45" s="326">
        <v>0</v>
      </c>
    </row>
    <row r="46" spans="1:13" x14ac:dyDescent="0.25">
      <c r="A46" s="290"/>
      <c r="B46" s="158" t="s">
        <v>740</v>
      </c>
      <c r="C46" s="158"/>
      <c r="D46" s="159">
        <v>46113</v>
      </c>
      <c r="E46" s="158" t="s">
        <v>768</v>
      </c>
      <c r="F46" s="160">
        <v>2026590105</v>
      </c>
      <c r="G46" s="158" t="s">
        <v>1180</v>
      </c>
      <c r="H46" s="158">
        <v>800153993</v>
      </c>
      <c r="I46" s="158" t="s">
        <v>3447</v>
      </c>
      <c r="J46" s="158" t="s">
        <v>771</v>
      </c>
      <c r="K46" s="161">
        <v>2026000011</v>
      </c>
      <c r="L46" s="162">
        <v>75145</v>
      </c>
      <c r="M46" s="325">
        <v>0</v>
      </c>
    </row>
    <row r="47" spans="1:13" x14ac:dyDescent="0.25">
      <c r="A47" s="290"/>
      <c r="B47" s="163" t="s">
        <v>740</v>
      </c>
      <c r="C47" s="163"/>
      <c r="D47" s="164">
        <v>46113</v>
      </c>
      <c r="E47" s="163" t="s">
        <v>768</v>
      </c>
      <c r="F47" s="165">
        <v>2026590106</v>
      </c>
      <c r="G47" s="163" t="s">
        <v>1180</v>
      </c>
      <c r="H47" s="163">
        <v>800153993</v>
      </c>
      <c r="I47" s="163" t="s">
        <v>3448</v>
      </c>
      <c r="J47" s="163" t="s">
        <v>771</v>
      </c>
      <c r="K47" s="166">
        <v>2026000011</v>
      </c>
      <c r="L47" s="167">
        <v>75145</v>
      </c>
      <c r="M47" s="326">
        <v>0</v>
      </c>
    </row>
    <row r="48" spans="1:13" x14ac:dyDescent="0.25">
      <c r="A48" s="290"/>
      <c r="B48" s="158" t="s">
        <v>740</v>
      </c>
      <c r="C48" s="158"/>
      <c r="D48" s="159">
        <v>46143</v>
      </c>
      <c r="E48" s="158" t="s">
        <v>768</v>
      </c>
      <c r="F48" s="160">
        <v>2026590132</v>
      </c>
      <c r="G48" s="158" t="s">
        <v>1180</v>
      </c>
      <c r="H48" s="158">
        <v>800153993</v>
      </c>
      <c r="I48" s="158" t="s">
        <v>3449</v>
      </c>
      <c r="J48" s="158" t="s">
        <v>771</v>
      </c>
      <c r="K48" s="161">
        <v>2026000011</v>
      </c>
      <c r="L48" s="162">
        <v>77465</v>
      </c>
      <c r="M48" s="325">
        <v>0</v>
      </c>
    </row>
    <row r="49" spans="1:13" x14ac:dyDescent="0.25">
      <c r="A49" s="290"/>
      <c r="B49" s="163" t="s">
        <v>740</v>
      </c>
      <c r="C49" s="163"/>
      <c r="D49" s="164">
        <v>46143</v>
      </c>
      <c r="E49" s="163" t="s">
        <v>768</v>
      </c>
      <c r="F49" s="165">
        <v>2026590133</v>
      </c>
      <c r="G49" s="163" t="s">
        <v>1180</v>
      </c>
      <c r="H49" s="163">
        <v>800153993</v>
      </c>
      <c r="I49" s="163" t="s">
        <v>3450</v>
      </c>
      <c r="J49" s="163" t="s">
        <v>771</v>
      </c>
      <c r="K49" s="166">
        <v>2026000011</v>
      </c>
      <c r="L49" s="167">
        <v>77465</v>
      </c>
      <c r="M49" s="326">
        <v>0</v>
      </c>
    </row>
    <row r="50" spans="1:13" ht="20.25" customHeight="1" x14ac:dyDescent="0.25">
      <c r="B50" s="158" t="s">
        <v>740</v>
      </c>
      <c r="C50" s="158"/>
      <c r="D50" s="159">
        <v>46143</v>
      </c>
      <c r="E50" s="158" t="s">
        <v>768</v>
      </c>
      <c r="F50" s="160">
        <v>2026590134</v>
      </c>
      <c r="G50" s="158" t="s">
        <v>1180</v>
      </c>
      <c r="H50" s="158">
        <v>800153993</v>
      </c>
      <c r="I50" s="158" t="s">
        <v>3451</v>
      </c>
      <c r="J50" s="158" t="s">
        <v>771</v>
      </c>
      <c r="K50" s="161">
        <v>2026000011</v>
      </c>
      <c r="L50" s="162">
        <v>77465</v>
      </c>
      <c r="M50" s="325">
        <v>0</v>
      </c>
    </row>
    <row r="51" spans="1:13" x14ac:dyDescent="0.25">
      <c r="B51" s="163" t="s">
        <v>740</v>
      </c>
      <c r="C51" s="163"/>
      <c r="D51" s="164">
        <v>46143</v>
      </c>
      <c r="E51" s="163" t="s">
        <v>768</v>
      </c>
      <c r="F51" s="165">
        <v>2026590135</v>
      </c>
      <c r="G51" s="163" t="s">
        <v>1180</v>
      </c>
      <c r="H51" s="163">
        <v>800153993</v>
      </c>
      <c r="I51" s="163" t="s">
        <v>3452</v>
      </c>
      <c r="J51" s="163" t="s">
        <v>771</v>
      </c>
      <c r="K51" s="166">
        <v>2026000011</v>
      </c>
      <c r="L51" s="167">
        <v>73004</v>
      </c>
      <c r="M51" s="326">
        <v>0</v>
      </c>
    </row>
    <row r="52" spans="1:13" x14ac:dyDescent="0.25">
      <c r="B52" s="158" t="s">
        <v>740</v>
      </c>
      <c r="C52" s="158"/>
      <c r="D52" s="159">
        <v>46143</v>
      </c>
      <c r="E52" s="158" t="s">
        <v>768</v>
      </c>
      <c r="F52" s="160">
        <v>2026590136</v>
      </c>
      <c r="G52" s="158" t="s">
        <v>1180</v>
      </c>
      <c r="H52" s="158">
        <v>800153993</v>
      </c>
      <c r="I52" s="158" t="s">
        <v>3453</v>
      </c>
      <c r="J52" s="158" t="s">
        <v>771</v>
      </c>
      <c r="K52" s="161">
        <v>2026000011</v>
      </c>
      <c r="L52" s="162">
        <v>75213</v>
      </c>
      <c r="M52" s="325">
        <v>0</v>
      </c>
    </row>
    <row r="53" spans="1:13" x14ac:dyDescent="0.25">
      <c r="A53" s="489"/>
      <c r="B53" s="163" t="s">
        <v>740</v>
      </c>
      <c r="C53" s="163"/>
      <c r="D53" s="164">
        <v>46143</v>
      </c>
      <c r="E53" s="163" t="s">
        <v>768</v>
      </c>
      <c r="F53" s="165">
        <v>2026590137</v>
      </c>
      <c r="G53" s="163" t="s">
        <v>1180</v>
      </c>
      <c r="H53" s="163">
        <v>800153993</v>
      </c>
      <c r="I53" s="163" t="s">
        <v>3454</v>
      </c>
      <c r="J53" s="163" t="s">
        <v>771</v>
      </c>
      <c r="K53" s="166">
        <v>2026000011</v>
      </c>
      <c r="L53" s="167">
        <v>75145</v>
      </c>
      <c r="M53" s="326">
        <v>0</v>
      </c>
    </row>
    <row r="54" spans="1:13" x14ac:dyDescent="0.25">
      <c r="B54" s="158" t="s">
        <v>740</v>
      </c>
      <c r="C54" s="158"/>
      <c r="D54" s="159">
        <v>46174</v>
      </c>
      <c r="E54" s="158" t="s">
        <v>768</v>
      </c>
      <c r="F54" s="160">
        <v>2026590165</v>
      </c>
      <c r="G54" s="158" t="s">
        <v>1180</v>
      </c>
      <c r="H54" s="158">
        <v>800153993</v>
      </c>
      <c r="I54" s="158" t="s">
        <v>3455</v>
      </c>
      <c r="J54" s="158" t="s">
        <v>771</v>
      </c>
      <c r="K54" s="161">
        <v>2026000011</v>
      </c>
      <c r="L54" s="162">
        <v>77465</v>
      </c>
      <c r="M54" s="325">
        <v>0</v>
      </c>
    </row>
    <row r="55" spans="1:13" x14ac:dyDescent="0.25">
      <c r="B55" s="163" t="s">
        <v>740</v>
      </c>
      <c r="C55" s="163"/>
      <c r="D55" s="164">
        <v>46174</v>
      </c>
      <c r="E55" s="163" t="s">
        <v>768</v>
      </c>
      <c r="F55" s="165">
        <v>2026590166</v>
      </c>
      <c r="G55" s="163" t="s">
        <v>1180</v>
      </c>
      <c r="H55" s="163">
        <v>800153993</v>
      </c>
      <c r="I55" s="163" t="s">
        <v>3456</v>
      </c>
      <c r="J55" s="163" t="s">
        <v>771</v>
      </c>
      <c r="K55" s="166">
        <v>2026000011</v>
      </c>
      <c r="L55" s="167">
        <v>77465</v>
      </c>
      <c r="M55" s="326">
        <v>0</v>
      </c>
    </row>
    <row r="56" spans="1:13" x14ac:dyDescent="0.25">
      <c r="B56" s="158" t="s">
        <v>740</v>
      </c>
      <c r="C56" s="158"/>
      <c r="D56" s="159">
        <v>46174</v>
      </c>
      <c r="E56" s="158" t="s">
        <v>768</v>
      </c>
      <c r="F56" s="160">
        <v>2026590167</v>
      </c>
      <c r="G56" s="158" t="s">
        <v>1180</v>
      </c>
      <c r="H56" s="158">
        <v>800153993</v>
      </c>
      <c r="I56" s="158" t="s">
        <v>3457</v>
      </c>
      <c r="J56" s="158" t="s">
        <v>771</v>
      </c>
      <c r="K56" s="161">
        <v>2026000011</v>
      </c>
      <c r="L56" s="162">
        <v>77465</v>
      </c>
      <c r="M56" s="325">
        <v>0</v>
      </c>
    </row>
    <row r="57" spans="1:13" x14ac:dyDescent="0.25">
      <c r="B57" s="163" t="s">
        <v>740</v>
      </c>
      <c r="C57" s="163"/>
      <c r="D57" s="164">
        <v>46174</v>
      </c>
      <c r="E57" s="163" t="s">
        <v>768</v>
      </c>
      <c r="F57" s="165">
        <v>2026590168</v>
      </c>
      <c r="G57" s="163" t="s">
        <v>1180</v>
      </c>
      <c r="H57" s="163">
        <v>800153993</v>
      </c>
      <c r="I57" s="163" t="s">
        <v>3458</v>
      </c>
      <c r="J57" s="163" t="s">
        <v>771</v>
      </c>
      <c r="K57" s="166">
        <v>2026000011</v>
      </c>
      <c r="L57" s="167">
        <v>73004</v>
      </c>
      <c r="M57" s="326">
        <v>0</v>
      </c>
    </row>
    <row r="58" spans="1:13" x14ac:dyDescent="0.25">
      <c r="B58" s="158" t="s">
        <v>740</v>
      </c>
      <c r="C58" s="158"/>
      <c r="D58" s="159">
        <v>46174</v>
      </c>
      <c r="E58" s="158" t="s">
        <v>768</v>
      </c>
      <c r="F58" s="160">
        <v>2026590169</v>
      </c>
      <c r="G58" s="158" t="s">
        <v>1180</v>
      </c>
      <c r="H58" s="158">
        <v>800153993</v>
      </c>
      <c r="I58" s="158" t="s">
        <v>3459</v>
      </c>
      <c r="J58" s="158" t="s">
        <v>771</v>
      </c>
      <c r="K58" s="161">
        <v>2026000011</v>
      </c>
      <c r="L58" s="162">
        <v>75213</v>
      </c>
      <c r="M58" s="325">
        <v>0</v>
      </c>
    </row>
    <row r="59" spans="1:13" x14ac:dyDescent="0.25">
      <c r="B59" s="163" t="s">
        <v>740</v>
      </c>
      <c r="C59" s="163"/>
      <c r="D59" s="164">
        <v>46174</v>
      </c>
      <c r="E59" s="163" t="s">
        <v>768</v>
      </c>
      <c r="F59" s="165">
        <v>2026590170</v>
      </c>
      <c r="G59" s="163" t="s">
        <v>1180</v>
      </c>
      <c r="H59" s="163">
        <v>800153993</v>
      </c>
      <c r="I59" s="163" t="s">
        <v>3460</v>
      </c>
      <c r="J59" s="163" t="s">
        <v>771</v>
      </c>
      <c r="K59" s="166">
        <v>2026000011</v>
      </c>
      <c r="L59" s="167">
        <v>75145</v>
      </c>
      <c r="M59" s="326">
        <v>0</v>
      </c>
    </row>
    <row r="60" spans="1:13" x14ac:dyDescent="0.25">
      <c r="B60" s="512"/>
      <c r="C60" s="512"/>
      <c r="D60" s="512"/>
      <c r="E60" s="512"/>
      <c r="F60" s="512"/>
      <c r="G60" s="512"/>
      <c r="H60" s="512"/>
      <c r="I60" s="512"/>
      <c r="J60" s="512"/>
      <c r="K60" s="512"/>
      <c r="L60" s="513"/>
      <c r="M60" s="513"/>
    </row>
    <row r="61" spans="1:13" ht="3.75" customHeight="1" x14ac:dyDescent="0.25">
      <c r="B61" s="512"/>
      <c r="C61" s="512"/>
      <c r="D61" s="512"/>
      <c r="E61" s="512"/>
      <c r="F61" s="512"/>
      <c r="G61" s="512"/>
      <c r="H61" s="512"/>
      <c r="I61" s="512"/>
      <c r="J61" s="512"/>
      <c r="K61" s="512"/>
      <c r="L61" s="514"/>
      <c r="M61" s="514"/>
    </row>
    <row r="62" spans="1:13" x14ac:dyDescent="0.25">
      <c r="B62" s="511" t="s">
        <v>1521</v>
      </c>
      <c r="C62" s="511"/>
      <c r="D62" s="511"/>
      <c r="E62" s="511"/>
      <c r="F62" s="511"/>
      <c r="G62" s="511"/>
      <c r="H62" s="511"/>
      <c r="I62" s="511"/>
      <c r="J62" s="511"/>
      <c r="K62" s="30" t="s">
        <v>779</v>
      </c>
      <c r="L62" s="104">
        <v>1367203</v>
      </c>
      <c r="M62" s="30">
        <v>0</v>
      </c>
    </row>
    <row r="63" spans="1:13" x14ac:dyDescent="0.25">
      <c r="B63" s="36" t="s">
        <v>758</v>
      </c>
      <c r="C63" s="36" t="s">
        <v>759</v>
      </c>
      <c r="D63" s="36" t="s">
        <v>760</v>
      </c>
      <c r="E63" s="36" t="s">
        <v>761</v>
      </c>
      <c r="F63" s="36" t="s">
        <v>762</v>
      </c>
      <c r="G63" s="36" t="s">
        <v>763</v>
      </c>
      <c r="H63" s="36" t="s">
        <v>764</v>
      </c>
      <c r="I63" s="36" t="s">
        <v>46</v>
      </c>
      <c r="J63" s="36" t="s">
        <v>765</v>
      </c>
      <c r="K63" s="36" t="s">
        <v>762</v>
      </c>
      <c r="L63" s="36" t="s">
        <v>766</v>
      </c>
      <c r="M63" s="36" t="s">
        <v>767</v>
      </c>
    </row>
    <row r="64" spans="1:13" x14ac:dyDescent="0.25">
      <c r="B64" s="158" t="s">
        <v>668</v>
      </c>
      <c r="C64" s="158"/>
      <c r="D64" s="159">
        <v>46132</v>
      </c>
      <c r="E64" s="158" t="s">
        <v>1200</v>
      </c>
      <c r="F64" s="160">
        <v>2026000155</v>
      </c>
      <c r="G64" s="158" t="s">
        <v>900</v>
      </c>
      <c r="H64" s="158">
        <v>814003050</v>
      </c>
      <c r="I64" s="158" t="s">
        <v>3461</v>
      </c>
      <c r="J64" s="158" t="s">
        <v>771</v>
      </c>
      <c r="K64" s="161">
        <v>2026001010</v>
      </c>
      <c r="L64" s="162">
        <v>2225205</v>
      </c>
      <c r="M64" s="325">
        <v>0</v>
      </c>
    </row>
    <row r="65" spans="2:13" x14ac:dyDescent="0.25">
      <c r="B65" s="163" t="s">
        <v>668</v>
      </c>
      <c r="C65" s="163"/>
      <c r="D65" s="164">
        <v>46170</v>
      </c>
      <c r="E65" s="163" t="s">
        <v>1200</v>
      </c>
      <c r="F65" s="165">
        <v>2026000205</v>
      </c>
      <c r="G65" s="163" t="s">
        <v>900</v>
      </c>
      <c r="H65" s="163">
        <v>814003050</v>
      </c>
      <c r="I65" s="163" t="s">
        <v>3462</v>
      </c>
      <c r="J65" s="163" t="s">
        <v>771</v>
      </c>
      <c r="K65" s="166">
        <v>2026001252</v>
      </c>
      <c r="L65" s="167">
        <v>2749452</v>
      </c>
      <c r="M65" s="326">
        <v>0</v>
      </c>
    </row>
    <row r="66" spans="2:13" x14ac:dyDescent="0.25">
      <c r="B66" s="158" t="s">
        <v>668</v>
      </c>
      <c r="C66" s="158"/>
      <c r="D66" s="159">
        <v>46119</v>
      </c>
      <c r="E66" s="158" t="s">
        <v>2879</v>
      </c>
      <c r="F66" s="160">
        <v>2026000233</v>
      </c>
      <c r="G66" s="158" t="s">
        <v>900</v>
      </c>
      <c r="H66" s="158">
        <v>814003050</v>
      </c>
      <c r="I66" s="158" t="s">
        <v>3463</v>
      </c>
      <c r="J66" s="158" t="s">
        <v>771</v>
      </c>
      <c r="K66" s="161">
        <v>2026000836</v>
      </c>
      <c r="L66" s="162">
        <v>1265760</v>
      </c>
      <c r="M66" s="325">
        <v>0</v>
      </c>
    </row>
    <row r="67" spans="2:13" x14ac:dyDescent="0.25">
      <c r="B67" s="163" t="s">
        <v>668</v>
      </c>
      <c r="C67" s="163"/>
      <c r="D67" s="164">
        <v>46119</v>
      </c>
      <c r="E67" s="163" t="s">
        <v>2879</v>
      </c>
      <c r="F67" s="165">
        <v>2026000234</v>
      </c>
      <c r="G67" s="163" t="s">
        <v>900</v>
      </c>
      <c r="H67" s="163">
        <v>814003050</v>
      </c>
      <c r="I67" s="163" t="s">
        <v>3464</v>
      </c>
      <c r="J67" s="163" t="s">
        <v>771</v>
      </c>
      <c r="K67" s="166">
        <v>2026000836</v>
      </c>
      <c r="L67" s="167">
        <v>1683180</v>
      </c>
      <c r="M67" s="326">
        <v>0</v>
      </c>
    </row>
    <row r="68" spans="2:13" x14ac:dyDescent="0.25">
      <c r="B68" s="158" t="s">
        <v>668</v>
      </c>
      <c r="C68" s="158"/>
      <c r="D68" s="159">
        <v>46198</v>
      </c>
      <c r="E68" s="158" t="s">
        <v>1200</v>
      </c>
      <c r="F68" s="160">
        <v>2026000240</v>
      </c>
      <c r="G68" s="158" t="s">
        <v>900</v>
      </c>
      <c r="H68" s="158">
        <v>814003050</v>
      </c>
      <c r="I68" s="158" t="s">
        <v>3465</v>
      </c>
      <c r="J68" s="158" t="s">
        <v>771</v>
      </c>
      <c r="K68" s="161">
        <v>2026001701</v>
      </c>
      <c r="L68" s="162">
        <v>862080</v>
      </c>
      <c r="M68" s="325">
        <v>0</v>
      </c>
    </row>
    <row r="69" spans="2:13" x14ac:dyDescent="0.25">
      <c r="B69" s="163" t="s">
        <v>668</v>
      </c>
      <c r="C69" s="163"/>
      <c r="D69" s="164">
        <v>46198</v>
      </c>
      <c r="E69" s="163" t="s">
        <v>1200</v>
      </c>
      <c r="F69" s="165">
        <v>2026000241</v>
      </c>
      <c r="G69" s="163" t="s">
        <v>900</v>
      </c>
      <c r="H69" s="163">
        <v>814003050</v>
      </c>
      <c r="I69" s="163" t="s">
        <v>3466</v>
      </c>
      <c r="J69" s="163" t="s">
        <v>771</v>
      </c>
      <c r="K69" s="166">
        <v>2026001701</v>
      </c>
      <c r="L69" s="167">
        <v>1425600</v>
      </c>
      <c r="M69" s="326">
        <v>0</v>
      </c>
    </row>
    <row r="70" spans="2:13" x14ac:dyDescent="0.25">
      <c r="B70" s="158" t="s">
        <v>668</v>
      </c>
      <c r="C70" s="158"/>
      <c r="D70" s="159">
        <v>46142</v>
      </c>
      <c r="E70" s="158" t="s">
        <v>2879</v>
      </c>
      <c r="F70" s="160">
        <v>2026000268</v>
      </c>
      <c r="G70" s="158" t="s">
        <v>900</v>
      </c>
      <c r="H70" s="158">
        <v>814003050</v>
      </c>
      <c r="I70" s="158" t="s">
        <v>3467</v>
      </c>
      <c r="J70" s="158" t="s">
        <v>771</v>
      </c>
      <c r="K70" s="161">
        <v>2026001010</v>
      </c>
      <c r="L70" s="162">
        <v>3228030</v>
      </c>
      <c r="M70" s="325">
        <v>0</v>
      </c>
    </row>
    <row r="71" spans="2:13" ht="19.5" customHeight="1" x14ac:dyDescent="0.25">
      <c r="B71" s="163" t="s">
        <v>668</v>
      </c>
      <c r="C71" s="163"/>
      <c r="D71" s="164">
        <v>46160</v>
      </c>
      <c r="E71" s="163" t="s">
        <v>2879</v>
      </c>
      <c r="F71" s="165">
        <v>2026000361</v>
      </c>
      <c r="G71" s="163" t="s">
        <v>900</v>
      </c>
      <c r="H71" s="163">
        <v>814003050</v>
      </c>
      <c r="I71" s="163" t="s">
        <v>3468</v>
      </c>
      <c r="J71" s="163" t="s">
        <v>771</v>
      </c>
      <c r="K71" s="166">
        <v>2026001246</v>
      </c>
      <c r="L71" s="167">
        <v>2193638</v>
      </c>
      <c r="M71" s="326">
        <v>0</v>
      </c>
    </row>
    <row r="72" spans="2:13" x14ac:dyDescent="0.25">
      <c r="B72" s="158" t="s">
        <v>668</v>
      </c>
      <c r="C72" s="158"/>
      <c r="D72" s="159">
        <v>46185</v>
      </c>
      <c r="E72" s="158" t="s">
        <v>2879</v>
      </c>
      <c r="F72" s="160">
        <v>2026000428</v>
      </c>
      <c r="G72" s="158" t="s">
        <v>900</v>
      </c>
      <c r="H72" s="158">
        <v>814003050</v>
      </c>
      <c r="I72" s="158" t="s">
        <v>3469</v>
      </c>
      <c r="J72" s="158" t="s">
        <v>771</v>
      </c>
      <c r="K72" s="161">
        <v>2026001496</v>
      </c>
      <c r="L72" s="162">
        <v>2720343</v>
      </c>
      <c r="M72" s="325">
        <v>0</v>
      </c>
    </row>
    <row r="73" spans="2:13" x14ac:dyDescent="0.25">
      <c r="B73" s="512"/>
      <c r="C73" s="512"/>
      <c r="D73" s="512"/>
      <c r="E73" s="512"/>
      <c r="F73" s="512"/>
      <c r="G73" s="512"/>
      <c r="H73" s="512"/>
      <c r="I73" s="512"/>
      <c r="J73" s="512"/>
      <c r="K73" s="512"/>
      <c r="L73" s="514"/>
      <c r="M73" s="514"/>
    </row>
    <row r="74" spans="2:13" x14ac:dyDescent="0.25">
      <c r="B74" s="511" t="s">
        <v>1527</v>
      </c>
      <c r="C74" s="511"/>
      <c r="D74" s="511"/>
      <c r="E74" s="511"/>
      <c r="F74" s="511"/>
      <c r="G74" s="511"/>
      <c r="H74" s="511"/>
      <c r="I74" s="511"/>
      <c r="J74" s="511"/>
      <c r="K74" s="30" t="s">
        <v>779</v>
      </c>
      <c r="L74" s="104">
        <v>18353288</v>
      </c>
      <c r="M74" s="30">
        <v>0</v>
      </c>
    </row>
    <row r="75" spans="2:13" ht="22.5" customHeight="1" x14ac:dyDescent="0.25">
      <c r="B75" s="415" t="s">
        <v>758</v>
      </c>
      <c r="C75" s="415" t="s">
        <v>11</v>
      </c>
      <c r="D75" s="415" t="s">
        <v>760</v>
      </c>
      <c r="E75" s="415" t="s">
        <v>761</v>
      </c>
      <c r="F75" s="415" t="s">
        <v>762</v>
      </c>
      <c r="G75" s="415" t="s">
        <v>46</v>
      </c>
      <c r="H75" s="415" t="s">
        <v>763</v>
      </c>
      <c r="I75" s="415" t="s">
        <v>764</v>
      </c>
      <c r="J75" s="415" t="s">
        <v>765</v>
      </c>
      <c r="K75" s="415" t="s">
        <v>762</v>
      </c>
      <c r="L75" s="415" t="s">
        <v>766</v>
      </c>
      <c r="M75" s="415" t="s">
        <v>767</v>
      </c>
    </row>
    <row r="76" spans="2:13" ht="23.25" customHeight="1" x14ac:dyDescent="0.25">
      <c r="B76" s="158" t="s">
        <v>669</v>
      </c>
      <c r="C76" s="158"/>
      <c r="D76" s="159">
        <v>46125</v>
      </c>
      <c r="E76" s="158" t="s">
        <v>1206</v>
      </c>
      <c r="F76" s="160">
        <v>155</v>
      </c>
      <c r="G76" s="158" t="s">
        <v>900</v>
      </c>
      <c r="H76" s="158">
        <v>814003050</v>
      </c>
      <c r="I76" s="158" t="s">
        <v>3470</v>
      </c>
      <c r="J76" s="158" t="s">
        <v>771</v>
      </c>
      <c r="K76" s="161">
        <v>2026000836</v>
      </c>
      <c r="L76" s="162">
        <v>913950</v>
      </c>
      <c r="M76" s="325">
        <v>0</v>
      </c>
    </row>
    <row r="77" spans="2:13" ht="23.25" customHeight="1" x14ac:dyDescent="0.25">
      <c r="B77" s="163" t="s">
        <v>669</v>
      </c>
      <c r="C77" s="163"/>
      <c r="D77" s="164">
        <v>46142</v>
      </c>
      <c r="E77" s="163" t="s">
        <v>1206</v>
      </c>
      <c r="F77" s="165">
        <v>166</v>
      </c>
      <c r="G77" s="163" t="s">
        <v>900</v>
      </c>
      <c r="H77" s="163">
        <v>814003050</v>
      </c>
      <c r="I77" s="163" t="s">
        <v>3471</v>
      </c>
      <c r="J77" s="163" t="s">
        <v>771</v>
      </c>
      <c r="K77" s="166">
        <v>2026001010</v>
      </c>
      <c r="L77" s="167">
        <v>407805</v>
      </c>
      <c r="M77" s="326">
        <v>0</v>
      </c>
    </row>
    <row r="78" spans="2:13" ht="28.5" customHeight="1" x14ac:dyDescent="0.25">
      <c r="B78" s="158" t="s">
        <v>669</v>
      </c>
      <c r="C78" s="158"/>
      <c r="D78" s="159">
        <v>46160</v>
      </c>
      <c r="E78" s="158" t="s">
        <v>1206</v>
      </c>
      <c r="F78" s="160">
        <v>185</v>
      </c>
      <c r="G78" s="158" t="s">
        <v>900</v>
      </c>
      <c r="H78" s="158">
        <v>814003050</v>
      </c>
      <c r="I78" s="158" t="s">
        <v>3472</v>
      </c>
      <c r="J78" s="158" t="s">
        <v>771</v>
      </c>
      <c r="K78" s="161">
        <v>2026001246</v>
      </c>
      <c r="L78" s="162">
        <v>687270</v>
      </c>
      <c r="M78" s="325">
        <v>0</v>
      </c>
    </row>
    <row r="79" spans="2:13" ht="33" customHeight="1" x14ac:dyDescent="0.25">
      <c r="B79" s="163" t="s">
        <v>669</v>
      </c>
      <c r="C79" s="163"/>
      <c r="D79" s="164">
        <v>46169</v>
      </c>
      <c r="E79" s="163" t="s">
        <v>1206</v>
      </c>
      <c r="F79" s="165">
        <v>191</v>
      </c>
      <c r="G79" s="163" t="s">
        <v>900</v>
      </c>
      <c r="H79" s="163">
        <v>814003050</v>
      </c>
      <c r="I79" s="163" t="s">
        <v>3473</v>
      </c>
      <c r="J79" s="163" t="s">
        <v>771</v>
      </c>
      <c r="K79" s="166">
        <v>2026001252</v>
      </c>
      <c r="L79" s="167">
        <v>470673</v>
      </c>
      <c r="M79" s="326">
        <v>0</v>
      </c>
    </row>
    <row r="80" spans="2:13" ht="30" customHeight="1" x14ac:dyDescent="0.25">
      <c r="B80" s="158" t="s">
        <v>669</v>
      </c>
      <c r="C80" s="158"/>
      <c r="D80" s="159">
        <v>46185</v>
      </c>
      <c r="E80" s="158" t="s">
        <v>1206</v>
      </c>
      <c r="F80" s="160">
        <v>212</v>
      </c>
      <c r="G80" s="158" t="s">
        <v>900</v>
      </c>
      <c r="H80" s="158">
        <v>814003050</v>
      </c>
      <c r="I80" s="158" t="s">
        <v>3474</v>
      </c>
      <c r="J80" s="158" t="s">
        <v>771</v>
      </c>
      <c r="K80" s="161">
        <v>2026001496</v>
      </c>
      <c r="L80" s="162">
        <v>794313</v>
      </c>
      <c r="M80" s="325">
        <v>0</v>
      </c>
    </row>
    <row r="81" spans="2:15" ht="23.25" customHeight="1" x14ac:dyDescent="0.25">
      <c r="B81" s="163" t="s">
        <v>669</v>
      </c>
      <c r="C81" s="163"/>
      <c r="D81" s="164">
        <v>46197</v>
      </c>
      <c r="E81" s="163" t="s">
        <v>1206</v>
      </c>
      <c r="F81" s="165">
        <v>219</v>
      </c>
      <c r="G81" s="163" t="s">
        <v>900</v>
      </c>
      <c r="H81" s="163">
        <v>814003050</v>
      </c>
      <c r="I81" s="163" t="s">
        <v>3475</v>
      </c>
      <c r="J81" s="163" t="s">
        <v>771</v>
      </c>
      <c r="K81" s="166">
        <v>2026001700</v>
      </c>
      <c r="L81" s="167">
        <v>983475</v>
      </c>
      <c r="M81" s="326">
        <v>0</v>
      </c>
    </row>
    <row r="82" spans="2:15" x14ac:dyDescent="0.25">
      <c r="B82" s="512"/>
      <c r="C82" s="512"/>
      <c r="D82" s="512"/>
      <c r="E82" s="512"/>
      <c r="F82" s="512"/>
      <c r="G82" s="512"/>
      <c r="H82" s="512"/>
      <c r="I82" s="512"/>
      <c r="J82" s="512"/>
      <c r="K82" s="512"/>
      <c r="L82" s="526">
        <f>SUM(L76:L81)</f>
        <v>4257486</v>
      </c>
      <c r="M82" s="527"/>
    </row>
    <row r="83" spans="2:15" x14ac:dyDescent="0.25">
      <c r="B83" s="512"/>
      <c r="C83" s="512"/>
      <c r="D83" s="512"/>
      <c r="E83" s="512"/>
      <c r="F83" s="512"/>
      <c r="G83" s="512"/>
      <c r="H83" s="512"/>
      <c r="I83" s="512"/>
      <c r="J83" s="512"/>
      <c r="K83" s="512"/>
      <c r="L83" s="528"/>
      <c r="M83" s="528"/>
    </row>
    <row r="84" spans="2:15" x14ac:dyDescent="0.25">
      <c r="B84" s="520" t="s">
        <v>3516</v>
      </c>
      <c r="C84" s="520"/>
      <c r="D84" s="520"/>
      <c r="E84" s="520"/>
      <c r="F84" s="520"/>
      <c r="G84" s="520"/>
      <c r="H84" s="520"/>
      <c r="I84" s="520"/>
      <c r="J84" s="520"/>
      <c r="K84" s="30" t="s">
        <v>779</v>
      </c>
      <c r="L84" s="104"/>
      <c r="M84" s="30">
        <v>0</v>
      </c>
    </row>
    <row r="85" spans="2:15" x14ac:dyDescent="0.25">
      <c r="B85" s="36" t="s">
        <v>758</v>
      </c>
      <c r="C85" s="36" t="s">
        <v>759</v>
      </c>
      <c r="D85" s="36" t="s">
        <v>760</v>
      </c>
      <c r="E85" s="36" t="s">
        <v>761</v>
      </c>
      <c r="F85" s="36" t="s">
        <v>762</v>
      </c>
      <c r="G85" s="36" t="s">
        <v>763</v>
      </c>
      <c r="H85" s="36" t="s">
        <v>764</v>
      </c>
      <c r="I85" s="36" t="s">
        <v>46</v>
      </c>
      <c r="J85" s="36" t="s">
        <v>765</v>
      </c>
      <c r="K85" s="36" t="s">
        <v>762</v>
      </c>
      <c r="L85" s="36" t="s">
        <v>766</v>
      </c>
      <c r="M85" s="36" t="s">
        <v>767</v>
      </c>
    </row>
    <row r="86" spans="2:15" x14ac:dyDescent="0.25">
      <c r="B86" s="158" t="s">
        <v>444</v>
      </c>
      <c r="C86" s="158"/>
      <c r="D86" s="159">
        <v>46129</v>
      </c>
      <c r="E86" s="158" t="s">
        <v>768</v>
      </c>
      <c r="F86" s="160">
        <v>2026100219</v>
      </c>
      <c r="G86" s="158" t="s">
        <v>3476</v>
      </c>
      <c r="H86" s="158">
        <v>1086328504</v>
      </c>
      <c r="I86" s="158" t="s">
        <v>3477</v>
      </c>
      <c r="J86" s="158" t="s">
        <v>771</v>
      </c>
      <c r="K86" s="161">
        <v>2026000901</v>
      </c>
      <c r="L86" s="162">
        <v>13000000</v>
      </c>
      <c r="M86" s="29">
        <v>0</v>
      </c>
    </row>
    <row r="87" spans="2:15" x14ac:dyDescent="0.25">
      <c r="B87" s="163" t="s">
        <v>444</v>
      </c>
      <c r="C87" s="163"/>
      <c r="D87" s="164">
        <v>46139</v>
      </c>
      <c r="E87" s="163" t="s">
        <v>768</v>
      </c>
      <c r="F87" s="165">
        <v>2026100228</v>
      </c>
      <c r="G87" s="163" t="s">
        <v>3117</v>
      </c>
      <c r="H87" s="163">
        <v>36759720</v>
      </c>
      <c r="I87" s="163" t="s">
        <v>3478</v>
      </c>
      <c r="J87" s="163" t="s">
        <v>771</v>
      </c>
      <c r="K87" s="166">
        <v>2026000035</v>
      </c>
      <c r="L87" s="167">
        <v>2627500</v>
      </c>
      <c r="M87" s="24">
        <v>0</v>
      </c>
      <c r="N87" s="470"/>
      <c r="O87" s="470"/>
    </row>
    <row r="88" spans="2:15" x14ac:dyDescent="0.25">
      <c r="B88" s="158" t="s">
        <v>444</v>
      </c>
      <c r="C88" s="158"/>
      <c r="D88" s="159">
        <v>46139</v>
      </c>
      <c r="E88" s="158" t="s">
        <v>768</v>
      </c>
      <c r="F88" s="160">
        <v>2026100229</v>
      </c>
      <c r="G88" s="158" t="s">
        <v>3127</v>
      </c>
      <c r="H88" s="158">
        <v>1085335299</v>
      </c>
      <c r="I88" s="158" t="s">
        <v>3479</v>
      </c>
      <c r="J88" s="158" t="s">
        <v>771</v>
      </c>
      <c r="K88" s="161">
        <v>2026000091</v>
      </c>
      <c r="L88" s="162">
        <v>1996900</v>
      </c>
      <c r="M88" s="29">
        <v>0</v>
      </c>
    </row>
    <row r="89" spans="2:15" x14ac:dyDescent="0.25">
      <c r="B89" s="163" t="s">
        <v>444</v>
      </c>
      <c r="C89" s="163"/>
      <c r="D89" s="164">
        <v>46139</v>
      </c>
      <c r="E89" s="163" t="s">
        <v>768</v>
      </c>
      <c r="F89" s="165">
        <v>2026100231</v>
      </c>
      <c r="G89" s="163" t="s">
        <v>1011</v>
      </c>
      <c r="H89" s="163">
        <v>1085256774</v>
      </c>
      <c r="I89" s="163" t="s">
        <v>3480</v>
      </c>
      <c r="J89" s="163" t="s">
        <v>771</v>
      </c>
      <c r="K89" s="166">
        <v>2026000092</v>
      </c>
      <c r="L89" s="167">
        <v>1836307</v>
      </c>
      <c r="M89" s="24">
        <v>0</v>
      </c>
    </row>
    <row r="90" spans="2:15" x14ac:dyDescent="0.25">
      <c r="B90" s="158" t="s">
        <v>444</v>
      </c>
      <c r="C90" s="158"/>
      <c r="D90" s="159">
        <v>46139</v>
      </c>
      <c r="E90" s="158" t="s">
        <v>768</v>
      </c>
      <c r="F90" s="160">
        <v>2026100232</v>
      </c>
      <c r="G90" s="158" t="s">
        <v>2661</v>
      </c>
      <c r="H90" s="158">
        <v>1085343403</v>
      </c>
      <c r="I90" s="158" t="s">
        <v>3481</v>
      </c>
      <c r="J90" s="158" t="s">
        <v>771</v>
      </c>
      <c r="K90" s="161">
        <v>2026000094</v>
      </c>
      <c r="L90" s="162">
        <v>1996900</v>
      </c>
      <c r="M90" s="29">
        <v>0</v>
      </c>
    </row>
    <row r="91" spans="2:15" x14ac:dyDescent="0.25">
      <c r="B91" s="163" t="s">
        <v>444</v>
      </c>
      <c r="C91" s="163"/>
      <c r="D91" s="164">
        <v>46139</v>
      </c>
      <c r="E91" s="163" t="s">
        <v>768</v>
      </c>
      <c r="F91" s="165">
        <v>2026100234</v>
      </c>
      <c r="G91" s="163" t="s">
        <v>2956</v>
      </c>
      <c r="H91" s="163">
        <v>1084226234</v>
      </c>
      <c r="I91" s="163" t="s">
        <v>3482</v>
      </c>
      <c r="J91" s="163" t="s">
        <v>771</v>
      </c>
      <c r="K91" s="166">
        <v>2026000819</v>
      </c>
      <c r="L91" s="167">
        <v>4180000</v>
      </c>
      <c r="M91" s="24">
        <v>0</v>
      </c>
    </row>
    <row r="92" spans="2:15" x14ac:dyDescent="0.25">
      <c r="B92" s="158" t="s">
        <v>444</v>
      </c>
      <c r="C92" s="158"/>
      <c r="D92" s="159">
        <v>46139</v>
      </c>
      <c r="E92" s="158" t="s">
        <v>768</v>
      </c>
      <c r="F92" s="160">
        <v>2026100236</v>
      </c>
      <c r="G92" s="158" t="s">
        <v>2970</v>
      </c>
      <c r="H92" s="158">
        <v>1233189506</v>
      </c>
      <c r="I92" s="158" t="s">
        <v>3483</v>
      </c>
      <c r="J92" s="158" t="s">
        <v>771</v>
      </c>
      <c r="K92" s="161">
        <v>2026000038</v>
      </c>
      <c r="L92" s="162">
        <v>2627500</v>
      </c>
      <c r="M92" s="29">
        <v>0</v>
      </c>
    </row>
    <row r="93" spans="2:15" x14ac:dyDescent="0.25">
      <c r="B93" s="163" t="s">
        <v>444</v>
      </c>
      <c r="C93" s="163"/>
      <c r="D93" s="164">
        <v>46139</v>
      </c>
      <c r="E93" s="163" t="s">
        <v>768</v>
      </c>
      <c r="F93" s="165">
        <v>2026100237</v>
      </c>
      <c r="G93" s="163" t="s">
        <v>2836</v>
      </c>
      <c r="H93" s="163">
        <v>1088730564</v>
      </c>
      <c r="I93" s="163" t="s">
        <v>3484</v>
      </c>
      <c r="J93" s="163" t="s">
        <v>771</v>
      </c>
      <c r="K93" s="166">
        <v>2026000095</v>
      </c>
      <c r="L93" s="167">
        <v>2627500</v>
      </c>
      <c r="M93" s="24">
        <v>0</v>
      </c>
    </row>
    <row r="94" spans="2:15" x14ac:dyDescent="0.25">
      <c r="B94" s="158" t="s">
        <v>444</v>
      </c>
      <c r="C94" s="158"/>
      <c r="D94" s="159">
        <v>46139</v>
      </c>
      <c r="E94" s="158" t="s">
        <v>768</v>
      </c>
      <c r="F94" s="160">
        <v>2026100239</v>
      </c>
      <c r="G94" s="158" t="s">
        <v>2658</v>
      </c>
      <c r="H94" s="158">
        <v>1085336874</v>
      </c>
      <c r="I94" s="158" t="s">
        <v>3485</v>
      </c>
      <c r="J94" s="158" t="s">
        <v>771</v>
      </c>
      <c r="K94" s="161">
        <v>2026000820</v>
      </c>
      <c r="L94" s="162">
        <v>2627500</v>
      </c>
      <c r="M94" s="29">
        <v>0</v>
      </c>
    </row>
    <row r="95" spans="2:15" x14ac:dyDescent="0.25">
      <c r="B95" s="163" t="s">
        <v>444</v>
      </c>
      <c r="C95" s="163"/>
      <c r="D95" s="164">
        <v>46139</v>
      </c>
      <c r="E95" s="163" t="s">
        <v>768</v>
      </c>
      <c r="F95" s="165">
        <v>2026100240</v>
      </c>
      <c r="G95" s="163" t="s">
        <v>2658</v>
      </c>
      <c r="H95" s="163">
        <v>1085336874</v>
      </c>
      <c r="I95" s="163" t="s">
        <v>3486</v>
      </c>
      <c r="J95" s="163" t="s">
        <v>771</v>
      </c>
      <c r="K95" s="166">
        <v>2026000821</v>
      </c>
      <c r="L95" s="167">
        <v>2627500</v>
      </c>
      <c r="M95" s="24">
        <v>0</v>
      </c>
    </row>
    <row r="96" spans="2:15" x14ac:dyDescent="0.25">
      <c r="B96" s="158" t="s">
        <v>444</v>
      </c>
      <c r="C96" s="158"/>
      <c r="D96" s="159">
        <v>46139</v>
      </c>
      <c r="E96" s="158" t="s">
        <v>768</v>
      </c>
      <c r="F96" s="160">
        <v>2026100244</v>
      </c>
      <c r="G96" s="158" t="s">
        <v>3487</v>
      </c>
      <c r="H96" s="158">
        <v>37085883</v>
      </c>
      <c r="I96" s="158" t="s">
        <v>3488</v>
      </c>
      <c r="J96" s="158" t="s">
        <v>771</v>
      </c>
      <c r="K96" s="161">
        <v>2026000816</v>
      </c>
      <c r="L96" s="162">
        <v>3468000</v>
      </c>
      <c r="M96" s="29">
        <v>0</v>
      </c>
    </row>
    <row r="97" spans="2:16" x14ac:dyDescent="0.25">
      <c r="B97" s="163" t="s">
        <v>444</v>
      </c>
      <c r="C97" s="163"/>
      <c r="D97" s="164">
        <v>46139</v>
      </c>
      <c r="E97" s="163" t="s">
        <v>768</v>
      </c>
      <c r="F97" s="165">
        <v>2026100247</v>
      </c>
      <c r="G97" s="163" t="s">
        <v>2649</v>
      </c>
      <c r="H97" s="163">
        <v>27281512</v>
      </c>
      <c r="I97" s="163" t="s">
        <v>3489</v>
      </c>
      <c r="J97" s="163" t="s">
        <v>771</v>
      </c>
      <c r="K97" s="166">
        <v>2026000093</v>
      </c>
      <c r="L97" s="167">
        <v>1996900</v>
      </c>
      <c r="M97" s="24">
        <v>0</v>
      </c>
    </row>
    <row r="98" spans="2:16" x14ac:dyDescent="0.25">
      <c r="B98" s="158" t="s">
        <v>444</v>
      </c>
      <c r="C98" s="158"/>
      <c r="D98" s="159">
        <v>46141</v>
      </c>
      <c r="E98" s="158" t="s">
        <v>768</v>
      </c>
      <c r="F98" s="160">
        <v>2026100271</v>
      </c>
      <c r="G98" s="158" t="s">
        <v>3388</v>
      </c>
      <c r="H98" s="158">
        <v>87067832</v>
      </c>
      <c r="I98" s="158" t="s">
        <v>3490</v>
      </c>
      <c r="J98" s="158" t="s">
        <v>771</v>
      </c>
      <c r="K98" s="161">
        <v>2026000822</v>
      </c>
      <c r="L98" s="162">
        <v>3500000</v>
      </c>
      <c r="M98" s="29">
        <v>0</v>
      </c>
    </row>
    <row r="99" spans="2:16" x14ac:dyDescent="0.25">
      <c r="B99" s="163" t="s">
        <v>444</v>
      </c>
      <c r="C99" s="163"/>
      <c r="D99" s="164">
        <v>46146</v>
      </c>
      <c r="E99" s="163" t="s">
        <v>768</v>
      </c>
      <c r="F99" s="165">
        <v>2026100297</v>
      </c>
      <c r="G99" s="163" t="s">
        <v>2230</v>
      </c>
      <c r="H99" s="163">
        <v>900274678</v>
      </c>
      <c r="I99" s="163" t="s">
        <v>3491</v>
      </c>
      <c r="J99" s="163" t="s">
        <v>771</v>
      </c>
      <c r="K99" s="166">
        <v>2026000004</v>
      </c>
      <c r="L99" s="167">
        <v>1187465</v>
      </c>
      <c r="M99" s="24">
        <v>0</v>
      </c>
      <c r="N99" s="470"/>
      <c r="P99" s="470"/>
    </row>
    <row r="100" spans="2:16" x14ac:dyDescent="0.25">
      <c r="B100" s="158" t="s">
        <v>444</v>
      </c>
      <c r="C100" s="158"/>
      <c r="D100" s="159">
        <v>46161</v>
      </c>
      <c r="E100" s="158" t="s">
        <v>768</v>
      </c>
      <c r="F100" s="160">
        <v>2026100311</v>
      </c>
      <c r="G100" s="158" t="s">
        <v>2230</v>
      </c>
      <c r="H100" s="158">
        <v>900274678</v>
      </c>
      <c r="I100" s="158" t="s">
        <v>3492</v>
      </c>
      <c r="J100" s="158" t="s">
        <v>771</v>
      </c>
      <c r="K100" s="161">
        <v>2026000004</v>
      </c>
      <c r="L100" s="162">
        <v>1187465</v>
      </c>
      <c r="M100" s="29">
        <v>0</v>
      </c>
    </row>
    <row r="101" spans="2:16" x14ac:dyDescent="0.25">
      <c r="B101" s="163" t="s">
        <v>444</v>
      </c>
      <c r="C101" s="163"/>
      <c r="D101" s="164">
        <v>46171</v>
      </c>
      <c r="E101" s="163" t="s">
        <v>768</v>
      </c>
      <c r="F101" s="165">
        <v>2026100323</v>
      </c>
      <c r="G101" s="163" t="s">
        <v>3117</v>
      </c>
      <c r="H101" s="163">
        <v>36759720</v>
      </c>
      <c r="I101" s="163" t="s">
        <v>3493</v>
      </c>
      <c r="J101" s="163" t="s">
        <v>771</v>
      </c>
      <c r="K101" s="166">
        <v>2026000035</v>
      </c>
      <c r="L101" s="167">
        <v>2627500</v>
      </c>
      <c r="M101" s="24">
        <v>0</v>
      </c>
    </row>
    <row r="102" spans="2:16" x14ac:dyDescent="0.25">
      <c r="B102" s="158" t="s">
        <v>444</v>
      </c>
      <c r="C102" s="158"/>
      <c r="D102" s="159">
        <v>46171</v>
      </c>
      <c r="E102" s="158" t="s">
        <v>768</v>
      </c>
      <c r="F102" s="160">
        <v>2026100325</v>
      </c>
      <c r="G102" s="158" t="s">
        <v>2661</v>
      </c>
      <c r="H102" s="158">
        <v>1085343403</v>
      </c>
      <c r="I102" s="158" t="s">
        <v>3494</v>
      </c>
      <c r="J102" s="158" t="s">
        <v>771</v>
      </c>
      <c r="K102" s="161">
        <v>2026000094</v>
      </c>
      <c r="L102" s="162">
        <v>1996900</v>
      </c>
      <c r="M102" s="29">
        <v>0</v>
      </c>
    </row>
    <row r="103" spans="2:16" x14ac:dyDescent="0.25">
      <c r="B103" s="163" t="s">
        <v>444</v>
      </c>
      <c r="C103" s="163"/>
      <c r="D103" s="164">
        <v>46171</v>
      </c>
      <c r="E103" s="163" t="s">
        <v>768</v>
      </c>
      <c r="F103" s="165">
        <v>2026100326</v>
      </c>
      <c r="G103" s="163" t="s">
        <v>1011</v>
      </c>
      <c r="H103" s="163">
        <v>1085256774</v>
      </c>
      <c r="I103" s="163" t="s">
        <v>3495</v>
      </c>
      <c r="J103" s="163" t="s">
        <v>771</v>
      </c>
      <c r="K103" s="166">
        <v>2026000092</v>
      </c>
      <c r="L103" s="167">
        <v>1836307</v>
      </c>
      <c r="M103" s="24">
        <v>0</v>
      </c>
    </row>
    <row r="104" spans="2:16" x14ac:dyDescent="0.25">
      <c r="B104" s="158" t="s">
        <v>444</v>
      </c>
      <c r="C104" s="158"/>
      <c r="D104" s="159">
        <v>46171</v>
      </c>
      <c r="E104" s="158" t="s">
        <v>768</v>
      </c>
      <c r="F104" s="160">
        <v>2026100330</v>
      </c>
      <c r="G104" s="158" t="s">
        <v>2649</v>
      </c>
      <c r="H104" s="158">
        <v>27281512</v>
      </c>
      <c r="I104" s="158" t="s">
        <v>3496</v>
      </c>
      <c r="J104" s="158" t="s">
        <v>771</v>
      </c>
      <c r="K104" s="161">
        <v>2026000093</v>
      </c>
      <c r="L104" s="162">
        <v>1996900</v>
      </c>
      <c r="M104" s="29">
        <v>0</v>
      </c>
    </row>
    <row r="105" spans="2:16" x14ac:dyDescent="0.25">
      <c r="B105" s="163" t="s">
        <v>444</v>
      </c>
      <c r="C105" s="163"/>
      <c r="D105" s="164">
        <v>46171</v>
      </c>
      <c r="E105" s="163" t="s">
        <v>768</v>
      </c>
      <c r="F105" s="165">
        <v>2026100331</v>
      </c>
      <c r="G105" s="163" t="s">
        <v>3335</v>
      </c>
      <c r="H105" s="163">
        <v>98390286</v>
      </c>
      <c r="I105" s="163" t="s">
        <v>3497</v>
      </c>
      <c r="J105" s="163" t="s">
        <v>771</v>
      </c>
      <c r="K105" s="166">
        <v>2026000006</v>
      </c>
      <c r="L105" s="167">
        <v>4600000</v>
      </c>
      <c r="M105" s="24">
        <v>0</v>
      </c>
    </row>
    <row r="106" spans="2:16" x14ac:dyDescent="0.25">
      <c r="B106" s="158" t="s">
        <v>444</v>
      </c>
      <c r="C106" s="158"/>
      <c r="D106" s="159">
        <v>46171</v>
      </c>
      <c r="E106" s="158" t="s">
        <v>768</v>
      </c>
      <c r="F106" s="160">
        <v>2026100332</v>
      </c>
      <c r="G106" s="158" t="s">
        <v>2970</v>
      </c>
      <c r="H106" s="158">
        <v>1233189506</v>
      </c>
      <c r="I106" s="158" t="s">
        <v>3498</v>
      </c>
      <c r="J106" s="158" t="s">
        <v>771</v>
      </c>
      <c r="K106" s="161">
        <v>2026000038</v>
      </c>
      <c r="L106" s="162">
        <v>2627500</v>
      </c>
      <c r="M106" s="29">
        <v>0</v>
      </c>
    </row>
    <row r="107" spans="2:16" x14ac:dyDescent="0.25">
      <c r="B107" s="163" t="s">
        <v>444</v>
      </c>
      <c r="C107" s="163"/>
      <c r="D107" s="164">
        <v>46171</v>
      </c>
      <c r="E107" s="163" t="s">
        <v>768</v>
      </c>
      <c r="F107" s="165">
        <v>2026100333</v>
      </c>
      <c r="G107" s="163" t="s">
        <v>3127</v>
      </c>
      <c r="H107" s="163">
        <v>1085335299</v>
      </c>
      <c r="I107" s="163" t="s">
        <v>3499</v>
      </c>
      <c r="J107" s="163" t="s">
        <v>771</v>
      </c>
      <c r="K107" s="166">
        <v>2026000091</v>
      </c>
      <c r="L107" s="167">
        <v>1996900</v>
      </c>
      <c r="M107" s="24">
        <v>0</v>
      </c>
    </row>
    <row r="108" spans="2:16" x14ac:dyDescent="0.25">
      <c r="B108" s="158" t="s">
        <v>444</v>
      </c>
      <c r="C108" s="158"/>
      <c r="D108" s="159">
        <v>46171</v>
      </c>
      <c r="E108" s="158" t="s">
        <v>768</v>
      </c>
      <c r="F108" s="160">
        <v>2026100334</v>
      </c>
      <c r="G108" s="158" t="s">
        <v>2836</v>
      </c>
      <c r="H108" s="158">
        <v>1088730564</v>
      </c>
      <c r="I108" s="158" t="s">
        <v>3500</v>
      </c>
      <c r="J108" s="158" t="s">
        <v>771</v>
      </c>
      <c r="K108" s="161">
        <v>2026000095</v>
      </c>
      <c r="L108" s="162">
        <v>2627500</v>
      </c>
      <c r="M108" s="29">
        <v>0</v>
      </c>
    </row>
    <row r="109" spans="2:16" x14ac:dyDescent="0.25">
      <c r="B109" s="163" t="s">
        <v>444</v>
      </c>
      <c r="C109" s="163"/>
      <c r="D109" s="164">
        <v>46171</v>
      </c>
      <c r="E109" s="163" t="s">
        <v>768</v>
      </c>
      <c r="F109" s="165">
        <v>2026100342</v>
      </c>
      <c r="G109" s="163" t="s">
        <v>3501</v>
      </c>
      <c r="H109" s="163">
        <v>1085262101</v>
      </c>
      <c r="I109" s="163" t="s">
        <v>3502</v>
      </c>
      <c r="J109" s="163" t="s">
        <v>771</v>
      </c>
      <c r="K109" s="166">
        <v>2026001390</v>
      </c>
      <c r="L109" s="167">
        <v>300000</v>
      </c>
      <c r="M109" s="24">
        <v>0</v>
      </c>
    </row>
    <row r="110" spans="2:16" x14ac:dyDescent="0.25">
      <c r="B110" s="158" t="s">
        <v>444</v>
      </c>
      <c r="C110" s="158"/>
      <c r="D110" s="159">
        <v>46171</v>
      </c>
      <c r="E110" s="158" t="s">
        <v>768</v>
      </c>
      <c r="F110" s="160">
        <v>2026100365</v>
      </c>
      <c r="G110" s="158" t="s">
        <v>2230</v>
      </c>
      <c r="H110" s="158">
        <v>900274678</v>
      </c>
      <c r="I110" s="158" t="s">
        <v>3503</v>
      </c>
      <c r="J110" s="158" t="s">
        <v>771</v>
      </c>
      <c r="K110" s="161">
        <v>2026000004</v>
      </c>
      <c r="L110" s="162">
        <v>1187465</v>
      </c>
      <c r="M110" s="29">
        <v>0</v>
      </c>
    </row>
    <row r="111" spans="2:16" x14ac:dyDescent="0.25">
      <c r="B111" s="163" t="s">
        <v>444</v>
      </c>
      <c r="C111" s="163"/>
      <c r="D111" s="164">
        <v>46177</v>
      </c>
      <c r="E111" s="163" t="s">
        <v>768</v>
      </c>
      <c r="F111" s="165">
        <v>2026100373</v>
      </c>
      <c r="G111" s="163" t="s">
        <v>3504</v>
      </c>
      <c r="H111" s="163">
        <v>1086225304</v>
      </c>
      <c r="I111" s="163" t="s">
        <v>3505</v>
      </c>
      <c r="J111" s="163" t="s">
        <v>771</v>
      </c>
      <c r="K111" s="166">
        <v>2026001600</v>
      </c>
      <c r="L111" s="167">
        <v>6000000</v>
      </c>
      <c r="M111" s="24">
        <v>0</v>
      </c>
    </row>
    <row r="112" spans="2:16" x14ac:dyDescent="0.25">
      <c r="B112" s="158" t="s">
        <v>444</v>
      </c>
      <c r="C112" s="158"/>
      <c r="D112" s="159">
        <v>46199</v>
      </c>
      <c r="E112" s="158" t="s">
        <v>768</v>
      </c>
      <c r="F112" s="160">
        <v>2026100407</v>
      </c>
      <c r="G112" s="158" t="s">
        <v>2836</v>
      </c>
      <c r="H112" s="158">
        <v>1088730564</v>
      </c>
      <c r="I112" s="158" t="s">
        <v>3506</v>
      </c>
      <c r="J112" s="158" t="s">
        <v>771</v>
      </c>
      <c r="K112" s="161">
        <v>2026000095</v>
      </c>
      <c r="L112" s="162">
        <v>2624500</v>
      </c>
      <c r="M112" s="29">
        <v>0</v>
      </c>
    </row>
    <row r="113" spans="2:13" x14ac:dyDescent="0.25">
      <c r="B113" s="163" t="s">
        <v>444</v>
      </c>
      <c r="C113" s="163"/>
      <c r="D113" s="164">
        <v>46199</v>
      </c>
      <c r="E113" s="163" t="s">
        <v>768</v>
      </c>
      <c r="F113" s="165">
        <v>2026100408</v>
      </c>
      <c r="G113" s="163" t="s">
        <v>2970</v>
      </c>
      <c r="H113" s="163">
        <v>1233189506</v>
      </c>
      <c r="I113" s="163" t="s">
        <v>3507</v>
      </c>
      <c r="J113" s="163" t="s">
        <v>771</v>
      </c>
      <c r="K113" s="166">
        <v>2026000038</v>
      </c>
      <c r="L113" s="167">
        <v>2627500</v>
      </c>
      <c r="M113" s="24">
        <v>0</v>
      </c>
    </row>
    <row r="114" spans="2:13" x14ac:dyDescent="0.25">
      <c r="B114" s="158" t="s">
        <v>444</v>
      </c>
      <c r="C114" s="158"/>
      <c r="D114" s="159">
        <v>46199</v>
      </c>
      <c r="E114" s="158" t="s">
        <v>768</v>
      </c>
      <c r="F114" s="160">
        <v>2026100409</v>
      </c>
      <c r="G114" s="158" t="s">
        <v>3127</v>
      </c>
      <c r="H114" s="158">
        <v>1085335299</v>
      </c>
      <c r="I114" s="158" t="s">
        <v>3508</v>
      </c>
      <c r="J114" s="158" t="s">
        <v>771</v>
      </c>
      <c r="K114" s="161">
        <v>2026000091</v>
      </c>
      <c r="L114" s="162">
        <v>1996900</v>
      </c>
      <c r="M114" s="29">
        <v>0</v>
      </c>
    </row>
    <row r="115" spans="2:13" x14ac:dyDescent="0.25">
      <c r="B115" s="163" t="s">
        <v>444</v>
      </c>
      <c r="C115" s="163"/>
      <c r="D115" s="164">
        <v>46199</v>
      </c>
      <c r="E115" s="163" t="s">
        <v>768</v>
      </c>
      <c r="F115" s="165">
        <v>2026100410</v>
      </c>
      <c r="G115" s="163" t="s">
        <v>3117</v>
      </c>
      <c r="H115" s="163">
        <v>36759720</v>
      </c>
      <c r="I115" s="163" t="s">
        <v>3509</v>
      </c>
      <c r="J115" s="163" t="s">
        <v>771</v>
      </c>
      <c r="K115" s="166">
        <v>2026000035</v>
      </c>
      <c r="L115" s="167">
        <v>2627500</v>
      </c>
      <c r="M115" s="24">
        <v>0</v>
      </c>
    </row>
    <row r="116" spans="2:13" x14ac:dyDescent="0.25">
      <c r="B116" s="158" t="s">
        <v>444</v>
      </c>
      <c r="C116" s="158"/>
      <c r="D116" s="159">
        <v>46199</v>
      </c>
      <c r="E116" s="158" t="s">
        <v>768</v>
      </c>
      <c r="F116" s="160">
        <v>2026100412</v>
      </c>
      <c r="G116" s="158" t="s">
        <v>2649</v>
      </c>
      <c r="H116" s="158">
        <v>27281512</v>
      </c>
      <c r="I116" s="158" t="s">
        <v>3510</v>
      </c>
      <c r="J116" s="158" t="s">
        <v>771</v>
      </c>
      <c r="K116" s="161">
        <v>2026000093</v>
      </c>
      <c r="L116" s="162">
        <v>1996900</v>
      </c>
      <c r="M116" s="29">
        <v>0</v>
      </c>
    </row>
    <row r="117" spans="2:13" x14ac:dyDescent="0.25">
      <c r="B117" s="163" t="s">
        <v>444</v>
      </c>
      <c r="C117" s="163"/>
      <c r="D117" s="164">
        <v>46199</v>
      </c>
      <c r="E117" s="163" t="s">
        <v>768</v>
      </c>
      <c r="F117" s="165">
        <v>2026100413</v>
      </c>
      <c r="G117" s="163" t="s">
        <v>2661</v>
      </c>
      <c r="H117" s="163">
        <v>1085343403</v>
      </c>
      <c r="I117" s="163" t="s">
        <v>3511</v>
      </c>
      <c r="J117" s="163" t="s">
        <v>771</v>
      </c>
      <c r="K117" s="166">
        <v>2026000094</v>
      </c>
      <c r="L117" s="167">
        <v>1996900</v>
      </c>
      <c r="M117" s="24">
        <v>0</v>
      </c>
    </row>
    <row r="118" spans="2:13" x14ac:dyDescent="0.25">
      <c r="B118" s="158" t="s">
        <v>444</v>
      </c>
      <c r="C118" s="158"/>
      <c r="D118" s="159">
        <v>46199</v>
      </c>
      <c r="E118" s="158" t="s">
        <v>768</v>
      </c>
      <c r="F118" s="160">
        <v>2026100416</v>
      </c>
      <c r="G118" s="158" t="s">
        <v>1011</v>
      </c>
      <c r="H118" s="158">
        <v>1085256774</v>
      </c>
      <c r="I118" s="158" t="s">
        <v>3512</v>
      </c>
      <c r="J118" s="158" t="s">
        <v>771</v>
      </c>
      <c r="K118" s="161">
        <v>2026000092</v>
      </c>
      <c r="L118" s="162">
        <v>1836307</v>
      </c>
      <c r="M118" s="29">
        <v>0</v>
      </c>
    </row>
    <row r="119" spans="2:13" x14ac:dyDescent="0.25">
      <c r="B119" s="163" t="s">
        <v>444</v>
      </c>
      <c r="C119" s="163"/>
      <c r="D119" s="164">
        <v>46203</v>
      </c>
      <c r="E119" s="163" t="s">
        <v>768</v>
      </c>
      <c r="F119" s="165">
        <v>2026100429</v>
      </c>
      <c r="G119" s="163" t="s">
        <v>2230</v>
      </c>
      <c r="H119" s="163">
        <v>900274678</v>
      </c>
      <c r="I119" s="163" t="s">
        <v>3513</v>
      </c>
      <c r="J119" s="163" t="s">
        <v>771</v>
      </c>
      <c r="K119" s="166">
        <v>2026000004</v>
      </c>
      <c r="L119" s="167">
        <v>1187465</v>
      </c>
      <c r="M119" s="24">
        <v>0</v>
      </c>
    </row>
    <row r="120" spans="2:13" x14ac:dyDescent="0.25">
      <c r="B120" s="512"/>
      <c r="C120" s="512"/>
      <c r="D120" s="512"/>
      <c r="E120" s="512"/>
      <c r="F120" s="512"/>
      <c r="G120" s="512"/>
      <c r="H120" s="512"/>
      <c r="I120" s="512"/>
      <c r="J120" s="512"/>
      <c r="K120" s="512"/>
      <c r="L120" s="513"/>
      <c r="M120" s="513"/>
    </row>
    <row r="121" spans="2:13" x14ac:dyDescent="0.25">
      <c r="B121" s="512"/>
      <c r="C121" s="512"/>
      <c r="D121" s="512"/>
      <c r="E121" s="512"/>
      <c r="F121" s="512"/>
      <c r="G121" s="512"/>
      <c r="H121" s="512"/>
      <c r="I121" s="512"/>
      <c r="J121" s="512"/>
      <c r="K121" s="512"/>
      <c r="L121" s="514"/>
      <c r="M121" s="514"/>
    </row>
    <row r="122" spans="2:13" x14ac:dyDescent="0.25">
      <c r="B122" s="510"/>
      <c r="C122" s="510"/>
      <c r="D122" s="510"/>
      <c r="E122" s="510"/>
      <c r="F122" s="510"/>
      <c r="G122" s="510"/>
      <c r="H122" s="510"/>
      <c r="I122" s="510"/>
      <c r="J122" s="510"/>
      <c r="K122" s="30" t="s">
        <v>779</v>
      </c>
      <c r="L122" s="205">
        <v>92178381</v>
      </c>
      <c r="M122" s="30">
        <v>0</v>
      </c>
    </row>
    <row r="123" spans="2:13" x14ac:dyDescent="0.25">
      <c r="B123" s="512"/>
      <c r="C123" s="512"/>
      <c r="D123" s="512"/>
      <c r="E123" s="512"/>
      <c r="F123" s="512"/>
      <c r="G123" s="512"/>
      <c r="H123" s="512"/>
      <c r="I123" s="512"/>
      <c r="J123" s="512"/>
      <c r="K123" s="512"/>
      <c r="L123" s="514"/>
      <c r="M123" s="514"/>
    </row>
    <row r="124" spans="2:13" x14ac:dyDescent="0.25">
      <c r="B124" s="405" t="s">
        <v>3517</v>
      </c>
      <c r="C124" s="30"/>
      <c r="D124" s="30"/>
      <c r="E124" s="30"/>
      <c r="F124" s="30"/>
      <c r="G124" s="30"/>
      <c r="H124" s="30"/>
      <c r="I124" s="30"/>
      <c r="J124" s="30"/>
      <c r="K124" s="30"/>
      <c r="L124" s="104"/>
      <c r="M124" s="30"/>
    </row>
    <row r="125" spans="2:13" x14ac:dyDescent="0.25">
      <c r="B125" s="36" t="s">
        <v>758</v>
      </c>
      <c r="C125" s="36" t="s">
        <v>759</v>
      </c>
      <c r="D125" s="36" t="s">
        <v>760</v>
      </c>
      <c r="E125" s="36" t="s">
        <v>761</v>
      </c>
      <c r="F125" s="36" t="s">
        <v>762</v>
      </c>
      <c r="G125" s="36" t="s">
        <v>763</v>
      </c>
      <c r="H125" s="36" t="s">
        <v>764</v>
      </c>
      <c r="I125" s="36" t="s">
        <v>46</v>
      </c>
      <c r="J125" s="36" t="s">
        <v>765</v>
      </c>
      <c r="K125" s="36" t="s">
        <v>762</v>
      </c>
      <c r="L125" s="36" t="s">
        <v>766</v>
      </c>
      <c r="M125" s="36" t="s">
        <v>767</v>
      </c>
    </row>
    <row r="126" spans="2:13" x14ac:dyDescent="0.25">
      <c r="B126" s="158" t="s">
        <v>733</v>
      </c>
      <c r="C126" s="158"/>
      <c r="D126" s="159">
        <v>46139</v>
      </c>
      <c r="E126" s="158" t="s">
        <v>768</v>
      </c>
      <c r="F126" s="160">
        <v>2026100230</v>
      </c>
      <c r="G126" s="158" t="s">
        <v>2840</v>
      </c>
      <c r="H126" s="158">
        <v>1085351138</v>
      </c>
      <c r="I126" s="158" t="s">
        <v>3518</v>
      </c>
      <c r="J126" s="158" t="s">
        <v>771</v>
      </c>
      <c r="K126" s="161">
        <v>2026000036</v>
      </c>
      <c r="L126" s="162">
        <v>2627500</v>
      </c>
      <c r="M126" s="325">
        <v>0</v>
      </c>
    </row>
    <row r="127" spans="2:13" x14ac:dyDescent="0.25">
      <c r="B127" s="163" t="s">
        <v>733</v>
      </c>
      <c r="C127" s="163"/>
      <c r="D127" s="164">
        <v>46139</v>
      </c>
      <c r="E127" s="163" t="s">
        <v>768</v>
      </c>
      <c r="F127" s="165">
        <v>2026100233</v>
      </c>
      <c r="G127" s="163" t="s">
        <v>1864</v>
      </c>
      <c r="H127" s="163">
        <v>12964376</v>
      </c>
      <c r="I127" s="163" t="s">
        <v>3519</v>
      </c>
      <c r="J127" s="163" t="s">
        <v>771</v>
      </c>
      <c r="K127" s="166">
        <v>2026000037</v>
      </c>
      <c r="L127" s="167">
        <v>1996900</v>
      </c>
      <c r="M127" s="326">
        <v>0</v>
      </c>
    </row>
    <row r="128" spans="2:13" x14ac:dyDescent="0.25">
      <c r="B128" s="158" t="s">
        <v>733</v>
      </c>
      <c r="C128" s="158"/>
      <c r="D128" s="159">
        <v>46139</v>
      </c>
      <c r="E128" s="158" t="s">
        <v>768</v>
      </c>
      <c r="F128" s="160">
        <v>2026100235</v>
      </c>
      <c r="G128" s="158" t="s">
        <v>2698</v>
      </c>
      <c r="H128" s="158">
        <v>98399380</v>
      </c>
      <c r="I128" s="158" t="s">
        <v>3520</v>
      </c>
      <c r="J128" s="158" t="s">
        <v>771</v>
      </c>
      <c r="K128" s="161">
        <v>2026000009</v>
      </c>
      <c r="L128" s="162">
        <v>2627500</v>
      </c>
      <c r="M128" s="325">
        <v>0</v>
      </c>
    </row>
    <row r="129" spans="2:13" x14ac:dyDescent="0.25">
      <c r="B129" s="163" t="s">
        <v>733</v>
      </c>
      <c r="C129" s="163"/>
      <c r="D129" s="164">
        <v>46139</v>
      </c>
      <c r="E129" s="163" t="s">
        <v>768</v>
      </c>
      <c r="F129" s="165">
        <v>2026100242</v>
      </c>
      <c r="G129" s="163" t="s">
        <v>1899</v>
      </c>
      <c r="H129" s="163">
        <v>25280587</v>
      </c>
      <c r="I129" s="163" t="s">
        <v>3521</v>
      </c>
      <c r="J129" s="163" t="s">
        <v>771</v>
      </c>
      <c r="K129" s="166">
        <v>2026000008</v>
      </c>
      <c r="L129" s="167">
        <v>2627500</v>
      </c>
      <c r="M129" s="326">
        <v>0</v>
      </c>
    </row>
    <row r="130" spans="2:13" x14ac:dyDescent="0.25">
      <c r="B130" s="158" t="s">
        <v>733</v>
      </c>
      <c r="C130" s="158"/>
      <c r="D130" s="159">
        <v>46141</v>
      </c>
      <c r="E130" s="158" t="s">
        <v>768</v>
      </c>
      <c r="F130" s="160">
        <v>2026100272</v>
      </c>
      <c r="G130" s="158" t="s">
        <v>1846</v>
      </c>
      <c r="H130" s="158">
        <v>98382699</v>
      </c>
      <c r="I130" s="158" t="s">
        <v>3522</v>
      </c>
      <c r="J130" s="158" t="s">
        <v>771</v>
      </c>
      <c r="K130" s="161">
        <v>2026000902</v>
      </c>
      <c r="L130" s="162">
        <v>1950000</v>
      </c>
      <c r="M130" s="325">
        <v>0</v>
      </c>
    </row>
    <row r="131" spans="2:13" x14ac:dyDescent="0.25">
      <c r="B131" s="163" t="s">
        <v>733</v>
      </c>
      <c r="C131" s="163"/>
      <c r="D131" s="164">
        <v>46171</v>
      </c>
      <c r="E131" s="163" t="s">
        <v>768</v>
      </c>
      <c r="F131" s="165">
        <v>2026100322</v>
      </c>
      <c r="G131" s="163" t="s">
        <v>2698</v>
      </c>
      <c r="H131" s="163">
        <v>98399380</v>
      </c>
      <c r="I131" s="163" t="s">
        <v>3523</v>
      </c>
      <c r="J131" s="163" t="s">
        <v>771</v>
      </c>
      <c r="K131" s="166">
        <v>2026000009</v>
      </c>
      <c r="L131" s="167">
        <v>2627500</v>
      </c>
      <c r="M131" s="326">
        <v>0</v>
      </c>
    </row>
    <row r="132" spans="2:13" x14ac:dyDescent="0.25">
      <c r="B132" s="158" t="s">
        <v>733</v>
      </c>
      <c r="C132" s="158"/>
      <c r="D132" s="159">
        <v>46171</v>
      </c>
      <c r="E132" s="158" t="s">
        <v>768</v>
      </c>
      <c r="F132" s="160">
        <v>2026100327</v>
      </c>
      <c r="G132" s="158" t="s">
        <v>1864</v>
      </c>
      <c r="H132" s="158">
        <v>12964376</v>
      </c>
      <c r="I132" s="158" t="s">
        <v>3524</v>
      </c>
      <c r="J132" s="158" t="s">
        <v>771</v>
      </c>
      <c r="K132" s="161">
        <v>2026000037</v>
      </c>
      <c r="L132" s="162">
        <v>1996900</v>
      </c>
      <c r="M132" s="325">
        <v>0</v>
      </c>
    </row>
    <row r="133" spans="2:13" x14ac:dyDescent="0.25">
      <c r="B133" s="163" t="s">
        <v>733</v>
      </c>
      <c r="C133" s="163"/>
      <c r="D133" s="164">
        <v>46171</v>
      </c>
      <c r="E133" s="163" t="s">
        <v>768</v>
      </c>
      <c r="F133" s="165">
        <v>2026100328</v>
      </c>
      <c r="G133" s="163" t="s">
        <v>2840</v>
      </c>
      <c r="H133" s="163">
        <v>1085351138</v>
      </c>
      <c r="I133" s="163" t="s">
        <v>3525</v>
      </c>
      <c r="J133" s="163" t="s">
        <v>771</v>
      </c>
      <c r="K133" s="166">
        <v>2026000036</v>
      </c>
      <c r="L133" s="167">
        <v>2627500</v>
      </c>
      <c r="M133" s="326">
        <v>0</v>
      </c>
    </row>
    <row r="134" spans="2:13" x14ac:dyDescent="0.25">
      <c r="B134" s="158" t="s">
        <v>733</v>
      </c>
      <c r="C134" s="158"/>
      <c r="D134" s="159">
        <v>46171</v>
      </c>
      <c r="E134" s="158" t="s">
        <v>768</v>
      </c>
      <c r="F134" s="160">
        <v>2026100329</v>
      </c>
      <c r="G134" s="158" t="s">
        <v>1899</v>
      </c>
      <c r="H134" s="158">
        <v>25280587</v>
      </c>
      <c r="I134" s="158" t="s">
        <v>3526</v>
      </c>
      <c r="J134" s="158" t="s">
        <v>771</v>
      </c>
      <c r="K134" s="161">
        <v>2026000008</v>
      </c>
      <c r="L134" s="162">
        <v>2627500</v>
      </c>
      <c r="M134" s="325">
        <v>0</v>
      </c>
    </row>
    <row r="135" spans="2:13" x14ac:dyDescent="0.25">
      <c r="B135" s="163" t="s">
        <v>733</v>
      </c>
      <c r="C135" s="163"/>
      <c r="D135" s="164">
        <v>46171</v>
      </c>
      <c r="E135" s="163" t="s">
        <v>768</v>
      </c>
      <c r="F135" s="165">
        <v>2026100338</v>
      </c>
      <c r="G135" s="163" t="s">
        <v>2956</v>
      </c>
      <c r="H135" s="163">
        <v>1084226234</v>
      </c>
      <c r="I135" s="163" t="s">
        <v>3527</v>
      </c>
      <c r="J135" s="163" t="s">
        <v>771</v>
      </c>
      <c r="K135" s="166">
        <v>2026001407</v>
      </c>
      <c r="L135" s="167">
        <v>4180000</v>
      </c>
      <c r="M135" s="326">
        <v>0</v>
      </c>
    </row>
    <row r="136" spans="2:13" x14ac:dyDescent="0.25">
      <c r="B136" s="158" t="s">
        <v>733</v>
      </c>
      <c r="C136" s="158"/>
      <c r="D136" s="159">
        <v>46171</v>
      </c>
      <c r="E136" s="158" t="s">
        <v>768</v>
      </c>
      <c r="F136" s="160">
        <v>2026100339</v>
      </c>
      <c r="G136" s="158" t="s">
        <v>3515</v>
      </c>
      <c r="H136" s="158">
        <v>66771934</v>
      </c>
      <c r="I136" s="158" t="s">
        <v>3528</v>
      </c>
      <c r="J136" s="158" t="s">
        <v>771</v>
      </c>
      <c r="K136" s="161">
        <v>2026001409</v>
      </c>
      <c r="L136" s="162">
        <v>3468000</v>
      </c>
      <c r="M136" s="325">
        <v>0</v>
      </c>
    </row>
    <row r="137" spans="2:13" x14ac:dyDescent="0.25">
      <c r="B137" s="163" t="s">
        <v>733</v>
      </c>
      <c r="C137" s="163"/>
      <c r="D137" s="164">
        <v>46171</v>
      </c>
      <c r="E137" s="163" t="s">
        <v>768</v>
      </c>
      <c r="F137" s="165">
        <v>2026100345</v>
      </c>
      <c r="G137" s="163" t="s">
        <v>2658</v>
      </c>
      <c r="H137" s="163">
        <v>1085336874</v>
      </c>
      <c r="I137" s="163" t="s">
        <v>3529</v>
      </c>
      <c r="J137" s="163" t="s">
        <v>771</v>
      </c>
      <c r="K137" s="166">
        <v>2026001393</v>
      </c>
      <c r="L137" s="167">
        <v>2627500</v>
      </c>
      <c r="M137" s="326">
        <v>0</v>
      </c>
    </row>
    <row r="138" spans="2:13" x14ac:dyDescent="0.25">
      <c r="B138" s="158" t="s">
        <v>733</v>
      </c>
      <c r="C138" s="158"/>
      <c r="D138" s="159">
        <v>46171</v>
      </c>
      <c r="E138" s="158" t="s">
        <v>768</v>
      </c>
      <c r="F138" s="160">
        <v>2026100347</v>
      </c>
      <c r="G138" s="158" t="s">
        <v>3514</v>
      </c>
      <c r="H138" s="158">
        <v>1235288310</v>
      </c>
      <c r="I138" s="158" t="s">
        <v>3530</v>
      </c>
      <c r="J138" s="158" t="s">
        <v>771</v>
      </c>
      <c r="K138" s="161">
        <v>2026001394</v>
      </c>
      <c r="L138" s="162">
        <v>2627500</v>
      </c>
      <c r="M138" s="325">
        <v>0</v>
      </c>
    </row>
    <row r="139" spans="2:13" ht="18" customHeight="1" x14ac:dyDescent="0.25">
      <c r="B139" s="163" t="s">
        <v>733</v>
      </c>
      <c r="C139" s="163"/>
      <c r="D139" s="164">
        <v>46171</v>
      </c>
      <c r="E139" s="163" t="s">
        <v>768</v>
      </c>
      <c r="F139" s="165">
        <v>2026100357</v>
      </c>
      <c r="G139" s="163" t="s">
        <v>3504</v>
      </c>
      <c r="H139" s="163">
        <v>1086225304</v>
      </c>
      <c r="I139" s="163" t="s">
        <v>3531</v>
      </c>
      <c r="J139" s="163" t="s">
        <v>771</v>
      </c>
      <c r="K139" s="166">
        <v>2026001417</v>
      </c>
      <c r="L139" s="167">
        <v>9000000</v>
      </c>
      <c r="M139" s="326">
        <v>0</v>
      </c>
    </row>
    <row r="140" spans="2:13" x14ac:dyDescent="0.25">
      <c r="B140" s="158" t="s">
        <v>733</v>
      </c>
      <c r="C140" s="158"/>
      <c r="D140" s="159">
        <v>46171</v>
      </c>
      <c r="E140" s="158" t="s">
        <v>768</v>
      </c>
      <c r="F140" s="160">
        <v>2026100358</v>
      </c>
      <c r="G140" s="158" t="s">
        <v>3156</v>
      </c>
      <c r="H140" s="158">
        <v>12752676</v>
      </c>
      <c r="I140" s="158" t="s">
        <v>3532</v>
      </c>
      <c r="J140" s="158" t="s">
        <v>771</v>
      </c>
      <c r="K140" s="161">
        <v>2026001405</v>
      </c>
      <c r="L140" s="162">
        <v>1550856</v>
      </c>
      <c r="M140" s="325">
        <v>0</v>
      </c>
    </row>
    <row r="141" spans="2:13" x14ac:dyDescent="0.25">
      <c r="B141" s="163" t="s">
        <v>733</v>
      </c>
      <c r="C141" s="163"/>
      <c r="D141" s="164">
        <v>46199</v>
      </c>
      <c r="E141" s="163" t="s">
        <v>768</v>
      </c>
      <c r="F141" s="165">
        <v>2026100396</v>
      </c>
      <c r="G141" s="163" t="s">
        <v>3123</v>
      </c>
      <c r="H141" s="163">
        <v>1085256646</v>
      </c>
      <c r="I141" s="163" t="s">
        <v>3533</v>
      </c>
      <c r="J141" s="163" t="s">
        <v>771</v>
      </c>
      <c r="K141" s="166">
        <v>2026001721</v>
      </c>
      <c r="L141" s="167">
        <v>4500000</v>
      </c>
      <c r="M141" s="326">
        <v>0</v>
      </c>
    </row>
    <row r="142" spans="2:13" x14ac:dyDescent="0.25">
      <c r="B142" s="158" t="s">
        <v>733</v>
      </c>
      <c r="C142" s="158"/>
      <c r="D142" s="159">
        <v>46199</v>
      </c>
      <c r="E142" s="158" t="s">
        <v>768</v>
      </c>
      <c r="F142" s="160">
        <v>2026100411</v>
      </c>
      <c r="G142" s="158" t="s">
        <v>1899</v>
      </c>
      <c r="H142" s="158">
        <v>25280587</v>
      </c>
      <c r="I142" s="158" t="s">
        <v>3534</v>
      </c>
      <c r="J142" s="158" t="s">
        <v>771</v>
      </c>
      <c r="K142" s="161">
        <v>2026000008</v>
      </c>
      <c r="L142" s="162">
        <v>2627500</v>
      </c>
      <c r="M142" s="325">
        <v>0</v>
      </c>
    </row>
    <row r="143" spans="2:13" x14ac:dyDescent="0.25">
      <c r="B143" s="163" t="s">
        <v>733</v>
      </c>
      <c r="C143" s="163"/>
      <c r="D143" s="164">
        <v>46199</v>
      </c>
      <c r="E143" s="163" t="s">
        <v>768</v>
      </c>
      <c r="F143" s="165">
        <v>2026100414</v>
      </c>
      <c r="G143" s="163" t="s">
        <v>1864</v>
      </c>
      <c r="H143" s="163">
        <v>12964376</v>
      </c>
      <c r="I143" s="163" t="s">
        <v>3535</v>
      </c>
      <c r="J143" s="163" t="s">
        <v>771</v>
      </c>
      <c r="K143" s="166">
        <v>2026000037</v>
      </c>
      <c r="L143" s="167">
        <v>1996900</v>
      </c>
      <c r="M143" s="326">
        <v>0</v>
      </c>
    </row>
    <row r="144" spans="2:13" x14ac:dyDescent="0.25">
      <c r="B144" s="158" t="s">
        <v>733</v>
      </c>
      <c r="C144" s="158"/>
      <c r="D144" s="159">
        <v>46199</v>
      </c>
      <c r="E144" s="158" t="s">
        <v>768</v>
      </c>
      <c r="F144" s="160">
        <v>2026100415</v>
      </c>
      <c r="G144" s="158" t="s">
        <v>2698</v>
      </c>
      <c r="H144" s="158">
        <v>98399380</v>
      </c>
      <c r="I144" s="158" t="s">
        <v>3536</v>
      </c>
      <c r="J144" s="158" t="s">
        <v>771</v>
      </c>
      <c r="K144" s="161">
        <v>2026000009</v>
      </c>
      <c r="L144" s="162">
        <v>2627500</v>
      </c>
      <c r="M144" s="325">
        <v>0</v>
      </c>
    </row>
    <row r="145" spans="2:13" x14ac:dyDescent="0.25">
      <c r="B145" s="163" t="s">
        <v>733</v>
      </c>
      <c r="C145" s="163"/>
      <c r="D145" s="164">
        <v>46199</v>
      </c>
      <c r="E145" s="163" t="s">
        <v>768</v>
      </c>
      <c r="F145" s="165">
        <v>2026100418</v>
      </c>
      <c r="G145" s="163" t="s">
        <v>3515</v>
      </c>
      <c r="H145" s="163">
        <v>66771934</v>
      </c>
      <c r="I145" s="163" t="s">
        <v>3537</v>
      </c>
      <c r="J145" s="163" t="s">
        <v>771</v>
      </c>
      <c r="K145" s="166">
        <v>2026001670</v>
      </c>
      <c r="L145" s="167">
        <v>3468000</v>
      </c>
      <c r="M145" s="326">
        <v>0</v>
      </c>
    </row>
    <row r="146" spans="2:13" x14ac:dyDescent="0.25">
      <c r="B146" s="158" t="s">
        <v>733</v>
      </c>
      <c r="C146" s="158"/>
      <c r="D146" s="159">
        <v>46199</v>
      </c>
      <c r="E146" s="158" t="s">
        <v>768</v>
      </c>
      <c r="F146" s="160">
        <v>2026100420</v>
      </c>
      <c r="G146" s="158" t="s">
        <v>3514</v>
      </c>
      <c r="H146" s="158">
        <v>1235288310</v>
      </c>
      <c r="I146" s="158" t="s">
        <v>3538</v>
      </c>
      <c r="J146" s="158" t="s">
        <v>771</v>
      </c>
      <c r="K146" s="161">
        <v>2026001672</v>
      </c>
      <c r="L146" s="162">
        <v>2627500</v>
      </c>
      <c r="M146" s="325">
        <v>0</v>
      </c>
    </row>
    <row r="147" spans="2:13" x14ac:dyDescent="0.25">
      <c r="B147" s="163" t="s">
        <v>733</v>
      </c>
      <c r="C147" s="163"/>
      <c r="D147" s="164">
        <v>46199</v>
      </c>
      <c r="E147" s="163" t="s">
        <v>768</v>
      </c>
      <c r="F147" s="165">
        <v>2026100423</v>
      </c>
      <c r="G147" s="163" t="s">
        <v>2658</v>
      </c>
      <c r="H147" s="163">
        <v>1085336874</v>
      </c>
      <c r="I147" s="163" t="s">
        <v>3539</v>
      </c>
      <c r="J147" s="163" t="s">
        <v>771</v>
      </c>
      <c r="K147" s="166">
        <v>2026001668</v>
      </c>
      <c r="L147" s="167">
        <v>2627500</v>
      </c>
      <c r="M147" s="326">
        <v>0</v>
      </c>
    </row>
    <row r="148" spans="2:13" x14ac:dyDescent="0.25">
      <c r="B148" s="158" t="s">
        <v>733</v>
      </c>
      <c r="C148" s="158"/>
      <c r="D148" s="159">
        <v>46199</v>
      </c>
      <c r="E148" s="158" t="s">
        <v>768</v>
      </c>
      <c r="F148" s="160">
        <v>2026100425</v>
      </c>
      <c r="G148" s="158" t="s">
        <v>3156</v>
      </c>
      <c r="H148" s="158">
        <v>12752676</v>
      </c>
      <c r="I148" s="158" t="s">
        <v>3540</v>
      </c>
      <c r="J148" s="158" t="s">
        <v>771</v>
      </c>
      <c r="K148" s="161">
        <v>2026001676</v>
      </c>
      <c r="L148" s="162">
        <v>3107711</v>
      </c>
      <c r="M148" s="325">
        <v>0</v>
      </c>
    </row>
    <row r="149" spans="2:13" x14ac:dyDescent="0.25">
      <c r="B149" s="521"/>
      <c r="C149" s="521"/>
      <c r="D149" s="521"/>
      <c r="E149" s="521"/>
      <c r="F149" s="521"/>
      <c r="G149" s="521"/>
      <c r="H149" s="521"/>
      <c r="I149" s="521"/>
      <c r="J149" s="521"/>
      <c r="K149" s="521"/>
      <c r="L149" s="522"/>
      <c r="M149" s="522"/>
    </row>
    <row r="150" spans="2:13" x14ac:dyDescent="0.25">
      <c r="B150" s="516"/>
      <c r="C150" s="516"/>
      <c r="D150" s="516"/>
      <c r="E150" s="516"/>
      <c r="F150" s="516"/>
      <c r="G150" s="516"/>
      <c r="H150" s="516"/>
      <c r="I150" s="516"/>
      <c r="J150" s="516"/>
      <c r="K150" s="30" t="s">
        <v>779</v>
      </c>
      <c r="L150" s="205">
        <v>68745267</v>
      </c>
      <c r="M150" s="30">
        <v>0</v>
      </c>
    </row>
    <row r="151" spans="2:13" x14ac:dyDescent="0.25">
      <c r="B151" s="520" t="s">
        <v>3542</v>
      </c>
      <c r="C151" s="520"/>
      <c r="D151" s="520"/>
      <c r="E151" s="520"/>
      <c r="F151" s="520"/>
      <c r="G151" s="520"/>
      <c r="H151" s="520"/>
      <c r="I151" s="520"/>
      <c r="J151" s="520"/>
      <c r="K151" s="30"/>
      <c r="L151" s="104"/>
      <c r="M151" s="30">
        <v>0</v>
      </c>
    </row>
    <row r="152" spans="2:13" x14ac:dyDescent="0.25">
      <c r="B152" s="36"/>
      <c r="C152" s="36"/>
      <c r="D152" s="36"/>
      <c r="E152" s="36"/>
      <c r="F152" s="36"/>
      <c r="G152" s="36"/>
      <c r="H152" s="36"/>
      <c r="I152" s="36"/>
      <c r="J152" s="36"/>
      <c r="K152" s="36"/>
      <c r="L152" s="36"/>
      <c r="M152" s="36"/>
    </row>
    <row r="153" spans="2:13" x14ac:dyDescent="0.25">
      <c r="B153" s="36" t="s">
        <v>758</v>
      </c>
      <c r="C153" s="36" t="s">
        <v>759</v>
      </c>
      <c r="D153" s="36" t="s">
        <v>760</v>
      </c>
      <c r="E153" s="36" t="s">
        <v>761</v>
      </c>
      <c r="F153" s="36" t="s">
        <v>762</v>
      </c>
      <c r="G153" s="36" t="s">
        <v>763</v>
      </c>
      <c r="H153" s="36" t="s">
        <v>764</v>
      </c>
      <c r="I153" s="36" t="s">
        <v>46</v>
      </c>
      <c r="J153" s="36" t="s">
        <v>765</v>
      </c>
      <c r="K153" s="36" t="s">
        <v>762</v>
      </c>
      <c r="L153" s="36" t="s">
        <v>766</v>
      </c>
      <c r="M153" s="36" t="s">
        <v>767</v>
      </c>
    </row>
    <row r="154" spans="2:13" x14ac:dyDescent="0.25">
      <c r="B154" s="25" t="s">
        <v>734</v>
      </c>
      <c r="C154" s="25"/>
      <c r="D154" s="26">
        <v>46139</v>
      </c>
      <c r="E154" s="25" t="s">
        <v>768</v>
      </c>
      <c r="F154" s="37">
        <v>2026590114</v>
      </c>
      <c r="G154" s="25" t="s">
        <v>2869</v>
      </c>
      <c r="H154" s="25">
        <v>37081660</v>
      </c>
      <c r="I154" s="25" t="s">
        <v>3541</v>
      </c>
      <c r="J154" s="25" t="s">
        <v>771</v>
      </c>
      <c r="K154" s="28">
        <v>2026000007</v>
      </c>
      <c r="L154" s="193">
        <v>1996900</v>
      </c>
      <c r="M154" s="29">
        <v>0</v>
      </c>
    </row>
    <row r="155" spans="2:13" x14ac:dyDescent="0.25">
      <c r="B155" s="519" t="s">
        <v>3549</v>
      </c>
      <c r="C155" s="519"/>
      <c r="D155" s="519"/>
      <c r="E155" s="519"/>
      <c r="F155" s="519"/>
      <c r="G155" s="519"/>
      <c r="H155" s="519"/>
      <c r="I155" s="519"/>
      <c r="J155" s="519"/>
      <c r="K155" s="519"/>
      <c r="L155" s="513"/>
      <c r="M155" s="513"/>
    </row>
    <row r="156" spans="2:13" ht="46.5" customHeight="1" x14ac:dyDescent="0.25">
      <c r="B156" s="36" t="s">
        <v>758</v>
      </c>
      <c r="C156" s="36" t="s">
        <v>759</v>
      </c>
      <c r="D156" s="36" t="s">
        <v>760</v>
      </c>
      <c r="E156" s="36" t="s">
        <v>761</v>
      </c>
      <c r="F156" s="36" t="s">
        <v>762</v>
      </c>
      <c r="G156" s="36" t="s">
        <v>763</v>
      </c>
      <c r="H156" s="36" t="s">
        <v>764</v>
      </c>
      <c r="I156" s="36" t="s">
        <v>46</v>
      </c>
      <c r="J156" s="36" t="s">
        <v>765</v>
      </c>
      <c r="K156" s="36" t="s">
        <v>762</v>
      </c>
      <c r="L156" s="36" t="s">
        <v>766</v>
      </c>
      <c r="M156" s="36" t="s">
        <v>767</v>
      </c>
    </row>
    <row r="157" spans="2:13" x14ac:dyDescent="0.25">
      <c r="B157" s="158" t="s">
        <v>652</v>
      </c>
      <c r="C157" s="158"/>
      <c r="D157" s="159">
        <v>46142</v>
      </c>
      <c r="E157" s="158" t="s">
        <v>1200</v>
      </c>
      <c r="F157" s="160">
        <v>2026000168</v>
      </c>
      <c r="G157" s="158" t="s">
        <v>2713</v>
      </c>
      <c r="H157" s="158">
        <v>12745177</v>
      </c>
      <c r="I157" s="158" t="s">
        <v>3543</v>
      </c>
      <c r="J157" s="158" t="s">
        <v>771</v>
      </c>
      <c r="K157" s="161">
        <v>2026001059</v>
      </c>
      <c r="L157" s="162">
        <v>742000</v>
      </c>
      <c r="M157" s="325">
        <v>0</v>
      </c>
    </row>
    <row r="158" spans="2:13" x14ac:dyDescent="0.25">
      <c r="B158" s="163" t="s">
        <v>652</v>
      </c>
      <c r="C158" s="163"/>
      <c r="D158" s="164">
        <v>46167</v>
      </c>
      <c r="E158" s="163" t="s">
        <v>1200</v>
      </c>
      <c r="F158" s="165">
        <v>2026000201</v>
      </c>
      <c r="G158" s="163" t="s">
        <v>2167</v>
      </c>
      <c r="H158" s="163">
        <v>12750595</v>
      </c>
      <c r="I158" s="163" t="s">
        <v>3544</v>
      </c>
      <c r="J158" s="163" t="s">
        <v>771</v>
      </c>
      <c r="K158" s="166">
        <v>2026001248</v>
      </c>
      <c r="L158" s="167">
        <v>29748</v>
      </c>
      <c r="M158" s="326">
        <v>0</v>
      </c>
    </row>
    <row r="159" spans="2:13" x14ac:dyDescent="0.25">
      <c r="B159" s="158" t="s">
        <v>652</v>
      </c>
      <c r="C159" s="158"/>
      <c r="D159" s="159">
        <v>46142</v>
      </c>
      <c r="E159" s="158" t="s">
        <v>2879</v>
      </c>
      <c r="F159" s="160">
        <v>2026000267</v>
      </c>
      <c r="G159" s="158" t="s">
        <v>1590</v>
      </c>
      <c r="H159" s="158">
        <v>900512646</v>
      </c>
      <c r="I159" s="158" t="s">
        <v>3545</v>
      </c>
      <c r="J159" s="158" t="s">
        <v>771</v>
      </c>
      <c r="K159" s="161">
        <v>2026001058</v>
      </c>
      <c r="L159" s="162">
        <v>1320000</v>
      </c>
      <c r="M159" s="325">
        <v>0</v>
      </c>
    </row>
    <row r="160" spans="2:13" x14ac:dyDescent="0.25">
      <c r="B160" s="163" t="s">
        <v>652</v>
      </c>
      <c r="C160" s="163"/>
      <c r="D160" s="164">
        <v>46162</v>
      </c>
      <c r="E160" s="163" t="s">
        <v>2879</v>
      </c>
      <c r="F160" s="165">
        <v>2026000366</v>
      </c>
      <c r="G160" s="163" t="s">
        <v>3546</v>
      </c>
      <c r="H160" s="163">
        <v>901048438</v>
      </c>
      <c r="I160" s="163" t="s">
        <v>3547</v>
      </c>
      <c r="J160" s="163" t="s">
        <v>771</v>
      </c>
      <c r="K160" s="166">
        <v>2026001345</v>
      </c>
      <c r="L160" s="167">
        <v>869700</v>
      </c>
      <c r="M160" s="326">
        <v>0</v>
      </c>
    </row>
    <row r="161" spans="2:13" x14ac:dyDescent="0.25">
      <c r="B161" s="158" t="s">
        <v>652</v>
      </c>
      <c r="C161" s="158"/>
      <c r="D161" s="159">
        <v>46185</v>
      </c>
      <c r="E161" s="158" t="s">
        <v>2879</v>
      </c>
      <c r="F161" s="160">
        <v>2026000427</v>
      </c>
      <c r="G161" s="158" t="s">
        <v>3343</v>
      </c>
      <c r="H161" s="158">
        <v>12960193</v>
      </c>
      <c r="I161" s="158" t="s">
        <v>3548</v>
      </c>
      <c r="J161" s="158" t="s">
        <v>771</v>
      </c>
      <c r="K161" s="161">
        <v>2026001693</v>
      </c>
      <c r="L161" s="162">
        <v>3259014.54</v>
      </c>
      <c r="M161" s="325">
        <v>0</v>
      </c>
    </row>
    <row r="162" spans="2:13" ht="38.25" customHeight="1" x14ac:dyDescent="0.25">
      <c r="B162" s="515"/>
      <c r="C162" s="515"/>
      <c r="D162" s="515"/>
      <c r="E162" s="515"/>
      <c r="F162" s="515"/>
      <c r="G162" s="515"/>
      <c r="H162" s="515"/>
      <c r="I162" s="515"/>
      <c r="J162" s="515"/>
      <c r="K162" s="168" t="s">
        <v>779</v>
      </c>
      <c r="L162" s="180">
        <v>6220462.54</v>
      </c>
      <c r="M162" s="168">
        <v>0</v>
      </c>
    </row>
    <row r="163" spans="2:13" x14ac:dyDescent="0.25">
      <c r="B163" s="507" t="s">
        <v>3556</v>
      </c>
      <c r="C163" s="30"/>
      <c r="D163" s="30"/>
      <c r="E163" s="30"/>
      <c r="F163" s="30"/>
      <c r="G163" s="30"/>
      <c r="H163" s="30"/>
      <c r="I163" s="30"/>
      <c r="J163" s="30"/>
      <c r="K163" s="30"/>
      <c r="L163" s="104"/>
      <c r="M163" s="30"/>
    </row>
    <row r="164" spans="2:13" x14ac:dyDescent="0.25">
      <c r="B164" s="36" t="s">
        <v>758</v>
      </c>
      <c r="C164" s="36" t="s">
        <v>759</v>
      </c>
      <c r="D164" s="36" t="s">
        <v>760</v>
      </c>
      <c r="E164" s="36" t="s">
        <v>761</v>
      </c>
      <c r="F164" s="36" t="s">
        <v>762</v>
      </c>
      <c r="G164" s="36" t="s">
        <v>763</v>
      </c>
      <c r="H164" s="36" t="s">
        <v>764</v>
      </c>
      <c r="I164" s="36" t="s">
        <v>46</v>
      </c>
      <c r="J164" s="36" t="s">
        <v>765</v>
      </c>
      <c r="K164" s="36" t="s">
        <v>762</v>
      </c>
      <c r="L164" s="36" t="s">
        <v>766</v>
      </c>
      <c r="M164" s="36" t="s">
        <v>767</v>
      </c>
    </row>
    <row r="165" spans="2:13" x14ac:dyDescent="0.25">
      <c r="B165" s="158" t="s">
        <v>79</v>
      </c>
      <c r="C165" s="158"/>
      <c r="D165" s="159">
        <v>46126</v>
      </c>
      <c r="E165" s="158" t="s">
        <v>3550</v>
      </c>
      <c r="F165" s="160">
        <v>2026000485</v>
      </c>
      <c r="G165" s="158" t="s">
        <v>3324</v>
      </c>
      <c r="H165" s="158">
        <v>12979456</v>
      </c>
      <c r="I165" s="158" t="s">
        <v>3551</v>
      </c>
      <c r="J165" s="158" t="s">
        <v>768</v>
      </c>
      <c r="K165" s="161">
        <v>2026700020</v>
      </c>
      <c r="L165" s="162">
        <v>37816</v>
      </c>
      <c r="M165" s="325">
        <v>0</v>
      </c>
    </row>
    <row r="166" spans="2:13" x14ac:dyDescent="0.25">
      <c r="B166" s="163" t="s">
        <v>79</v>
      </c>
      <c r="C166" s="163"/>
      <c r="D166" s="164">
        <v>46126</v>
      </c>
      <c r="E166" s="163" t="s">
        <v>3550</v>
      </c>
      <c r="F166" s="165">
        <v>2026000486</v>
      </c>
      <c r="G166" s="163" t="s">
        <v>2319</v>
      </c>
      <c r="H166" s="163">
        <v>1085318203</v>
      </c>
      <c r="I166" s="163" t="s">
        <v>3552</v>
      </c>
      <c r="J166" s="163" t="s">
        <v>768</v>
      </c>
      <c r="K166" s="166">
        <v>2026700018</v>
      </c>
      <c r="L166" s="167">
        <v>767953</v>
      </c>
      <c r="M166" s="326">
        <v>0</v>
      </c>
    </row>
    <row r="167" spans="2:13" x14ac:dyDescent="0.25">
      <c r="B167" s="158" t="s">
        <v>79</v>
      </c>
      <c r="C167" s="158"/>
      <c r="D167" s="159">
        <v>46126</v>
      </c>
      <c r="E167" s="158" t="s">
        <v>3550</v>
      </c>
      <c r="F167" s="160">
        <v>2026000499</v>
      </c>
      <c r="G167" s="158" t="s">
        <v>1122</v>
      </c>
      <c r="H167" s="158">
        <v>59313253</v>
      </c>
      <c r="I167" s="158" t="s">
        <v>3553</v>
      </c>
      <c r="J167" s="158" t="s">
        <v>768</v>
      </c>
      <c r="K167" s="161">
        <v>2026700006</v>
      </c>
      <c r="L167" s="162">
        <v>767953.08</v>
      </c>
      <c r="M167" s="325">
        <v>0</v>
      </c>
    </row>
    <row r="168" spans="2:13" x14ac:dyDescent="0.25">
      <c r="B168" s="163" t="s">
        <v>79</v>
      </c>
      <c r="C168" s="163"/>
      <c r="D168" s="164">
        <v>46126</v>
      </c>
      <c r="E168" s="163" t="s">
        <v>3550</v>
      </c>
      <c r="F168" s="165">
        <v>2026000501</v>
      </c>
      <c r="G168" s="163" t="s">
        <v>1631</v>
      </c>
      <c r="H168" s="163">
        <v>1085250622</v>
      </c>
      <c r="I168" s="163" t="s">
        <v>3554</v>
      </c>
      <c r="J168" s="163" t="s">
        <v>768</v>
      </c>
      <c r="K168" s="166">
        <v>2026700007</v>
      </c>
      <c r="L168" s="167">
        <v>1549014</v>
      </c>
      <c r="M168" s="326">
        <v>0</v>
      </c>
    </row>
    <row r="169" spans="2:13" x14ac:dyDescent="0.25">
      <c r="B169" s="158" t="s">
        <v>79</v>
      </c>
      <c r="C169" s="158"/>
      <c r="D169" s="159">
        <v>46126</v>
      </c>
      <c r="E169" s="158" t="s">
        <v>3550</v>
      </c>
      <c r="F169" s="160">
        <v>2026000502</v>
      </c>
      <c r="G169" s="158" t="s">
        <v>1125</v>
      </c>
      <c r="H169" s="158">
        <v>59812894</v>
      </c>
      <c r="I169" s="158" t="s">
        <v>3555</v>
      </c>
      <c r="J169" s="158" t="s">
        <v>768</v>
      </c>
      <c r="K169" s="161">
        <v>2026700008</v>
      </c>
      <c r="L169" s="162">
        <v>767953</v>
      </c>
      <c r="M169" s="325">
        <v>0</v>
      </c>
    </row>
    <row r="170" spans="2:13" x14ac:dyDescent="0.25">
      <c r="B170" s="512"/>
      <c r="C170" s="512"/>
      <c r="D170" s="512"/>
      <c r="E170" s="512"/>
      <c r="F170" s="512"/>
      <c r="G170" s="512"/>
      <c r="H170" s="512"/>
      <c r="I170" s="512"/>
      <c r="J170" s="512"/>
      <c r="K170" s="512"/>
      <c r="L170" s="514"/>
      <c r="M170" s="514"/>
    </row>
    <row r="171" spans="2:13" x14ac:dyDescent="0.25">
      <c r="B171" s="516" t="s">
        <v>3557</v>
      </c>
      <c r="C171" s="516"/>
      <c r="D171" s="516"/>
      <c r="E171" s="516"/>
      <c r="F171" s="516"/>
      <c r="G171" s="516"/>
      <c r="H171" s="516"/>
      <c r="I171" s="516"/>
      <c r="J171" s="516"/>
      <c r="K171" s="30" t="s">
        <v>779</v>
      </c>
      <c r="L171" s="205">
        <v>3890689.08</v>
      </c>
      <c r="M171" s="30">
        <v>0</v>
      </c>
    </row>
    <row r="172" spans="2:13" x14ac:dyDescent="0.25">
      <c r="B172" s="507" t="s">
        <v>3558</v>
      </c>
      <c r="C172" s="30"/>
      <c r="D172" s="30"/>
      <c r="E172" s="30"/>
      <c r="F172" s="30"/>
      <c r="G172" s="30"/>
      <c r="H172" s="30"/>
      <c r="I172" s="30"/>
      <c r="J172" s="30"/>
      <c r="K172" s="30"/>
      <c r="L172" s="205"/>
      <c r="M172" s="30"/>
    </row>
    <row r="173" spans="2:13" x14ac:dyDescent="0.25">
      <c r="B173" s="36" t="s">
        <v>758</v>
      </c>
      <c r="C173" s="36" t="s">
        <v>759</v>
      </c>
      <c r="D173" s="36" t="s">
        <v>760</v>
      </c>
      <c r="E173" s="36" t="s">
        <v>761</v>
      </c>
      <c r="F173" s="36" t="s">
        <v>762</v>
      </c>
      <c r="G173" s="36" t="s">
        <v>763</v>
      </c>
      <c r="H173" s="36" t="s">
        <v>764</v>
      </c>
      <c r="I173" s="36" t="s">
        <v>46</v>
      </c>
      <c r="J173" s="36" t="s">
        <v>765</v>
      </c>
      <c r="K173" s="36" t="s">
        <v>762</v>
      </c>
      <c r="L173" s="36" t="s">
        <v>766</v>
      </c>
      <c r="M173" s="36" t="s">
        <v>767</v>
      </c>
    </row>
    <row r="174" spans="2:13" x14ac:dyDescent="0.25">
      <c r="B174" s="158" t="s">
        <v>79</v>
      </c>
      <c r="C174" s="158"/>
      <c r="D174" s="159">
        <v>46126</v>
      </c>
      <c r="E174" s="158" t="s">
        <v>3550</v>
      </c>
      <c r="F174" s="160">
        <v>2026000485</v>
      </c>
      <c r="G174" s="158" t="s">
        <v>3324</v>
      </c>
      <c r="H174" s="158">
        <v>12979456</v>
      </c>
      <c r="I174" s="158" t="s">
        <v>3551</v>
      </c>
      <c r="J174" s="158" t="s">
        <v>768</v>
      </c>
      <c r="K174" s="161">
        <v>2026700020</v>
      </c>
      <c r="L174" s="162">
        <v>37816</v>
      </c>
      <c r="M174" s="325">
        <v>0</v>
      </c>
    </row>
    <row r="175" spans="2:13" x14ac:dyDescent="0.25">
      <c r="B175" s="163" t="s">
        <v>79</v>
      </c>
      <c r="C175" s="163"/>
      <c r="D175" s="164">
        <v>46126</v>
      </c>
      <c r="E175" s="163" t="s">
        <v>3550</v>
      </c>
      <c r="F175" s="165">
        <v>2026000486</v>
      </c>
      <c r="G175" s="163" t="s">
        <v>2319</v>
      </c>
      <c r="H175" s="163">
        <v>1085318203</v>
      </c>
      <c r="I175" s="163" t="s">
        <v>3552</v>
      </c>
      <c r="J175" s="163" t="s">
        <v>768</v>
      </c>
      <c r="K175" s="166">
        <v>2026700018</v>
      </c>
      <c r="L175" s="167">
        <v>767953</v>
      </c>
      <c r="M175" s="326">
        <v>0</v>
      </c>
    </row>
    <row r="176" spans="2:13" x14ac:dyDescent="0.25">
      <c r="B176" s="158" t="s">
        <v>79</v>
      </c>
      <c r="C176" s="158"/>
      <c r="D176" s="159">
        <v>46126</v>
      </c>
      <c r="E176" s="158" t="s">
        <v>3550</v>
      </c>
      <c r="F176" s="160">
        <v>2026000499</v>
      </c>
      <c r="G176" s="158" t="s">
        <v>1122</v>
      </c>
      <c r="H176" s="158">
        <v>59313253</v>
      </c>
      <c r="I176" s="158" t="s">
        <v>3553</v>
      </c>
      <c r="J176" s="158" t="s">
        <v>768</v>
      </c>
      <c r="K176" s="161">
        <v>2026700006</v>
      </c>
      <c r="L176" s="162">
        <v>767953.08</v>
      </c>
      <c r="M176" s="325">
        <v>0</v>
      </c>
    </row>
    <row r="177" spans="2:13" x14ac:dyDescent="0.25">
      <c r="B177" s="163" t="s">
        <v>79</v>
      </c>
      <c r="C177" s="163"/>
      <c r="D177" s="164">
        <v>46126</v>
      </c>
      <c r="E177" s="163" t="s">
        <v>3550</v>
      </c>
      <c r="F177" s="165">
        <v>2026000501</v>
      </c>
      <c r="G177" s="163" t="s">
        <v>1631</v>
      </c>
      <c r="H177" s="163">
        <v>1085250622</v>
      </c>
      <c r="I177" s="163" t="s">
        <v>3554</v>
      </c>
      <c r="J177" s="163" t="s">
        <v>768</v>
      </c>
      <c r="K177" s="166">
        <v>2026700007</v>
      </c>
      <c r="L177" s="167">
        <v>1549014</v>
      </c>
      <c r="M177" s="326">
        <v>0</v>
      </c>
    </row>
    <row r="178" spans="2:13" x14ac:dyDescent="0.25">
      <c r="B178" s="158" t="s">
        <v>79</v>
      </c>
      <c r="C178" s="158"/>
      <c r="D178" s="159">
        <v>46126</v>
      </c>
      <c r="E178" s="158" t="s">
        <v>3550</v>
      </c>
      <c r="F178" s="160">
        <v>2026000502</v>
      </c>
      <c r="G178" s="158" t="s">
        <v>1125</v>
      </c>
      <c r="H178" s="158">
        <v>59812894</v>
      </c>
      <c r="I178" s="158" t="s">
        <v>3555</v>
      </c>
      <c r="J178" s="158" t="s">
        <v>768</v>
      </c>
      <c r="K178" s="161">
        <v>2026700008</v>
      </c>
      <c r="L178" s="162">
        <v>767953</v>
      </c>
      <c r="M178" s="325">
        <v>0</v>
      </c>
    </row>
    <row r="179" spans="2:13" x14ac:dyDescent="0.25">
      <c r="B179" s="517"/>
      <c r="C179" s="517"/>
      <c r="D179" s="517"/>
      <c r="E179" s="517"/>
      <c r="F179" s="517"/>
      <c r="G179" s="517"/>
      <c r="H179" s="517"/>
      <c r="I179" s="517"/>
      <c r="J179" s="517"/>
      <c r="K179" s="517"/>
      <c r="L179" s="518"/>
      <c r="M179" s="518"/>
    </row>
    <row r="180" spans="2:13" x14ac:dyDescent="0.25">
      <c r="B180" s="515"/>
      <c r="C180" s="515"/>
      <c r="D180" s="515"/>
      <c r="E180" s="515"/>
      <c r="F180" s="515"/>
      <c r="G180" s="515"/>
      <c r="H180" s="515"/>
      <c r="I180" s="515"/>
      <c r="J180" s="515"/>
      <c r="K180" s="168" t="s">
        <v>779</v>
      </c>
      <c r="L180" s="180">
        <v>3890689.08</v>
      </c>
      <c r="M180" s="168">
        <v>0</v>
      </c>
    </row>
    <row r="181" spans="2:13" x14ac:dyDescent="0.25">
      <c r="B181" s="507" t="s">
        <v>3559</v>
      </c>
      <c r="C181" s="30"/>
      <c r="D181" s="30"/>
      <c r="E181" s="30"/>
      <c r="F181" s="30"/>
      <c r="G181" s="30"/>
      <c r="H181" s="30"/>
      <c r="I181" s="30"/>
      <c r="J181" s="30"/>
      <c r="K181" s="30"/>
      <c r="L181" s="104"/>
      <c r="M181" s="30"/>
    </row>
    <row r="182" spans="2:13" x14ac:dyDescent="0.25">
      <c r="B182" s="36" t="s">
        <v>758</v>
      </c>
      <c r="C182" s="36" t="s">
        <v>759</v>
      </c>
      <c r="D182" s="36" t="s">
        <v>760</v>
      </c>
      <c r="E182" s="36" t="s">
        <v>761</v>
      </c>
      <c r="F182" s="36" t="s">
        <v>762</v>
      </c>
      <c r="G182" s="36" t="s">
        <v>763</v>
      </c>
      <c r="H182" s="36" t="s">
        <v>764</v>
      </c>
      <c r="I182" s="36" t="s">
        <v>46</v>
      </c>
      <c r="J182" s="36" t="s">
        <v>765</v>
      </c>
      <c r="K182" s="36" t="s">
        <v>762</v>
      </c>
      <c r="L182" s="36" t="s">
        <v>766</v>
      </c>
      <c r="M182" s="36" t="s">
        <v>767</v>
      </c>
    </row>
    <row r="183" spans="2:13" x14ac:dyDescent="0.25">
      <c r="B183" s="158" t="s">
        <v>2326</v>
      </c>
      <c r="C183" s="158"/>
      <c r="D183" s="159">
        <v>46066</v>
      </c>
      <c r="E183" s="158" t="s">
        <v>768</v>
      </c>
      <c r="F183" s="160">
        <v>2026700002</v>
      </c>
      <c r="G183" s="158" t="s">
        <v>1135</v>
      </c>
      <c r="H183" s="158">
        <v>59821868</v>
      </c>
      <c r="I183" s="158" t="s">
        <v>3409</v>
      </c>
      <c r="J183" s="158" t="s">
        <v>771</v>
      </c>
      <c r="K183" s="161">
        <v>2026000371</v>
      </c>
      <c r="L183" s="162">
        <v>125000</v>
      </c>
      <c r="M183" s="325">
        <v>0</v>
      </c>
    </row>
    <row r="184" spans="2:13" x14ac:dyDescent="0.25">
      <c r="B184" s="163" t="s">
        <v>2326</v>
      </c>
      <c r="C184" s="163"/>
      <c r="D184" s="164">
        <v>46070</v>
      </c>
      <c r="E184" s="163" t="s">
        <v>768</v>
      </c>
      <c r="F184" s="165">
        <v>2026700005</v>
      </c>
      <c r="G184" s="163" t="s">
        <v>1610</v>
      </c>
      <c r="H184" s="163">
        <v>1004214918</v>
      </c>
      <c r="I184" s="163" t="s">
        <v>3360</v>
      </c>
      <c r="J184" s="163" t="s">
        <v>771</v>
      </c>
      <c r="K184" s="166">
        <v>2026000153</v>
      </c>
      <c r="L184" s="167">
        <v>1000000</v>
      </c>
      <c r="M184" s="326">
        <v>0</v>
      </c>
    </row>
    <row r="185" spans="2:13" x14ac:dyDescent="0.25">
      <c r="B185" s="158" t="s">
        <v>2326</v>
      </c>
      <c r="C185" s="158"/>
      <c r="D185" s="159">
        <v>46071</v>
      </c>
      <c r="E185" s="158" t="s">
        <v>768</v>
      </c>
      <c r="F185" s="160">
        <v>2026700009</v>
      </c>
      <c r="G185" s="158" t="s">
        <v>1129</v>
      </c>
      <c r="H185" s="158">
        <v>1085298437</v>
      </c>
      <c r="I185" s="158" t="s">
        <v>3410</v>
      </c>
      <c r="J185" s="158" t="s">
        <v>771</v>
      </c>
      <c r="K185" s="161">
        <v>2026000479</v>
      </c>
      <c r="L185" s="162">
        <v>583333</v>
      </c>
      <c r="M185" s="325">
        <v>0</v>
      </c>
    </row>
    <row r="186" spans="2:13" x14ac:dyDescent="0.25">
      <c r="B186" s="163" t="s">
        <v>2326</v>
      </c>
      <c r="C186" s="163"/>
      <c r="D186" s="164">
        <v>46071</v>
      </c>
      <c r="E186" s="163" t="s">
        <v>768</v>
      </c>
      <c r="F186" s="165">
        <v>2026700010</v>
      </c>
      <c r="G186" s="163" t="s">
        <v>1598</v>
      </c>
      <c r="H186" s="163">
        <v>1085306253</v>
      </c>
      <c r="I186" s="163" t="s">
        <v>3361</v>
      </c>
      <c r="J186" s="163" t="s">
        <v>771</v>
      </c>
      <c r="K186" s="166">
        <v>2026000485</v>
      </c>
      <c r="L186" s="167">
        <v>583333</v>
      </c>
      <c r="M186" s="326">
        <v>0</v>
      </c>
    </row>
    <row r="187" spans="2:13" x14ac:dyDescent="0.25">
      <c r="B187" s="158" t="s">
        <v>2326</v>
      </c>
      <c r="C187" s="158"/>
      <c r="D187" s="159">
        <v>46071</v>
      </c>
      <c r="E187" s="158" t="s">
        <v>768</v>
      </c>
      <c r="F187" s="160">
        <v>2026700011</v>
      </c>
      <c r="G187" s="158" t="s">
        <v>1105</v>
      </c>
      <c r="H187" s="158">
        <v>1085294152</v>
      </c>
      <c r="I187" s="158" t="s">
        <v>3362</v>
      </c>
      <c r="J187" s="158" t="s">
        <v>771</v>
      </c>
      <c r="K187" s="161">
        <v>2026000480</v>
      </c>
      <c r="L187" s="162">
        <v>583333</v>
      </c>
      <c r="M187" s="325">
        <v>0</v>
      </c>
    </row>
    <row r="188" spans="2:13" x14ac:dyDescent="0.25">
      <c r="B188" s="163" t="s">
        <v>2326</v>
      </c>
      <c r="C188" s="163"/>
      <c r="D188" s="164">
        <v>46071</v>
      </c>
      <c r="E188" s="163" t="s">
        <v>768</v>
      </c>
      <c r="F188" s="165">
        <v>2026700012</v>
      </c>
      <c r="G188" s="163" t="s">
        <v>1108</v>
      </c>
      <c r="H188" s="163">
        <v>59832769</v>
      </c>
      <c r="I188" s="163" t="s">
        <v>3363</v>
      </c>
      <c r="J188" s="163" t="s">
        <v>771</v>
      </c>
      <c r="K188" s="166">
        <v>2026000481</v>
      </c>
      <c r="L188" s="167">
        <v>583333</v>
      </c>
      <c r="M188" s="326">
        <v>0</v>
      </c>
    </row>
    <row r="189" spans="2:13" x14ac:dyDescent="0.25">
      <c r="B189" s="158" t="s">
        <v>2326</v>
      </c>
      <c r="C189" s="158"/>
      <c r="D189" s="159">
        <v>46071</v>
      </c>
      <c r="E189" s="158" t="s">
        <v>768</v>
      </c>
      <c r="F189" s="160">
        <v>2026700016</v>
      </c>
      <c r="G189" s="158" t="s">
        <v>2309</v>
      </c>
      <c r="H189" s="158">
        <v>1085244325</v>
      </c>
      <c r="I189" s="158" t="s">
        <v>3364</v>
      </c>
      <c r="J189" s="158" t="s">
        <v>771</v>
      </c>
      <c r="K189" s="161">
        <v>2026000486</v>
      </c>
      <c r="L189" s="162">
        <v>583333</v>
      </c>
      <c r="M189" s="325">
        <v>0</v>
      </c>
    </row>
    <row r="190" spans="2:13" x14ac:dyDescent="0.25">
      <c r="B190" s="163" t="s">
        <v>2326</v>
      </c>
      <c r="C190" s="163"/>
      <c r="D190" s="164">
        <v>46071</v>
      </c>
      <c r="E190" s="163" t="s">
        <v>768</v>
      </c>
      <c r="F190" s="165">
        <v>2026700017</v>
      </c>
      <c r="G190" s="163" t="s">
        <v>2313</v>
      </c>
      <c r="H190" s="163">
        <v>1085265117</v>
      </c>
      <c r="I190" s="163" t="s">
        <v>3411</v>
      </c>
      <c r="J190" s="163" t="s">
        <v>771</v>
      </c>
      <c r="K190" s="166">
        <v>2026000487</v>
      </c>
      <c r="L190" s="167">
        <v>583333</v>
      </c>
      <c r="M190" s="326">
        <v>0</v>
      </c>
    </row>
    <row r="191" spans="2:13" x14ac:dyDescent="0.25">
      <c r="B191" s="158" t="s">
        <v>2326</v>
      </c>
      <c r="C191" s="158"/>
      <c r="D191" s="159">
        <v>46081</v>
      </c>
      <c r="E191" s="158" t="s">
        <v>768</v>
      </c>
      <c r="F191" s="160">
        <v>2026700019</v>
      </c>
      <c r="G191" s="158" t="s">
        <v>3038</v>
      </c>
      <c r="H191" s="158">
        <v>1085317360</v>
      </c>
      <c r="I191" s="158" t="s">
        <v>3365</v>
      </c>
      <c r="J191" s="158" t="s">
        <v>771</v>
      </c>
      <c r="K191" s="161">
        <v>2026000534</v>
      </c>
      <c r="L191" s="162">
        <v>132996</v>
      </c>
      <c r="M191" s="325">
        <v>0</v>
      </c>
    </row>
    <row r="192" spans="2:13" x14ac:dyDescent="0.25">
      <c r="B192" s="512"/>
      <c r="C192" s="512"/>
      <c r="D192" s="512"/>
      <c r="E192" s="512"/>
      <c r="F192" s="512"/>
      <c r="G192" s="512"/>
      <c r="H192" s="512"/>
      <c r="I192" s="512"/>
      <c r="J192" s="512"/>
      <c r="K192" s="512"/>
      <c r="L192" s="514"/>
      <c r="M192" s="514"/>
    </row>
    <row r="193" spans="2:13" x14ac:dyDescent="0.25">
      <c r="B193" s="516"/>
      <c r="C193" s="516"/>
      <c r="D193" s="516"/>
      <c r="E193" s="516"/>
      <c r="F193" s="516"/>
      <c r="G193" s="516"/>
      <c r="H193" s="516"/>
      <c r="I193" s="516"/>
      <c r="J193" s="516"/>
      <c r="K193" s="30" t="s">
        <v>779</v>
      </c>
      <c r="L193" s="205">
        <v>4757994</v>
      </c>
      <c r="M193" s="30">
        <v>0</v>
      </c>
    </row>
    <row r="194" spans="2:13" x14ac:dyDescent="0.25">
      <c r="B194" s="405" t="s">
        <v>3561</v>
      </c>
      <c r="C194" s="30"/>
      <c r="D194" s="30"/>
      <c r="E194" s="30"/>
      <c r="F194" s="30"/>
      <c r="G194" s="30"/>
      <c r="H194" s="30"/>
      <c r="I194" s="30"/>
      <c r="J194" s="30"/>
      <c r="K194" s="30"/>
      <c r="L194" s="205"/>
      <c r="M194" s="30"/>
    </row>
    <row r="195" spans="2:13" x14ac:dyDescent="0.25">
      <c r="B195" s="36" t="s">
        <v>758</v>
      </c>
      <c r="C195" s="36" t="s">
        <v>759</v>
      </c>
      <c r="D195" s="36" t="s">
        <v>760</v>
      </c>
      <c r="E195" s="36" t="s">
        <v>761</v>
      </c>
      <c r="F195" s="36" t="s">
        <v>762</v>
      </c>
      <c r="G195" s="36" t="s">
        <v>763</v>
      </c>
      <c r="H195" s="36" t="s">
        <v>764</v>
      </c>
      <c r="I195" s="36" t="s">
        <v>46</v>
      </c>
      <c r="J195" s="36" t="s">
        <v>765</v>
      </c>
      <c r="K195" s="36" t="s">
        <v>762</v>
      </c>
      <c r="L195" s="36" t="s">
        <v>766</v>
      </c>
      <c r="M195" s="36" t="s">
        <v>767</v>
      </c>
    </row>
    <row r="196" spans="2:13" x14ac:dyDescent="0.25">
      <c r="B196" s="163" t="s">
        <v>2731</v>
      </c>
      <c r="C196" s="163"/>
      <c r="D196" s="164">
        <v>46147</v>
      </c>
      <c r="E196" s="163" t="s">
        <v>768</v>
      </c>
      <c r="F196" s="165">
        <v>2026700027</v>
      </c>
      <c r="G196" s="163" t="s">
        <v>2866</v>
      </c>
      <c r="H196" s="163">
        <v>1085321648</v>
      </c>
      <c r="I196" s="163" t="s">
        <v>3560</v>
      </c>
      <c r="J196" s="163" t="s">
        <v>771</v>
      </c>
      <c r="K196" s="166">
        <v>2026001269</v>
      </c>
      <c r="L196" s="167">
        <v>333333</v>
      </c>
      <c r="M196" s="326">
        <v>0</v>
      </c>
    </row>
    <row r="197" spans="2:13" x14ac:dyDescent="0.25">
      <c r="B197" s="512"/>
      <c r="C197" s="512"/>
      <c r="D197" s="512"/>
      <c r="E197" s="512"/>
      <c r="F197" s="512"/>
      <c r="G197" s="512"/>
      <c r="H197" s="512"/>
      <c r="I197" s="512"/>
      <c r="J197" s="512"/>
      <c r="K197" s="512"/>
      <c r="L197" s="514"/>
      <c r="M197" s="514"/>
    </row>
    <row r="198" spans="2:13" x14ac:dyDescent="0.25">
      <c r="B198" s="529" t="s">
        <v>3568</v>
      </c>
      <c r="C198" s="529"/>
      <c r="D198" s="529"/>
      <c r="E198" s="529"/>
      <c r="F198" s="529"/>
      <c r="G198" s="529"/>
      <c r="H198" s="529"/>
      <c r="I198" s="529"/>
      <c r="J198" s="529"/>
      <c r="K198" s="30" t="s">
        <v>779</v>
      </c>
      <c r="L198" s="205">
        <f>SUM(L196:M197)</f>
        <v>333333</v>
      </c>
      <c r="M198" s="30">
        <v>0</v>
      </c>
    </row>
    <row r="199" spans="2:13" x14ac:dyDescent="0.25">
      <c r="B199" s="36" t="s">
        <v>758</v>
      </c>
      <c r="C199" s="36" t="s">
        <v>759</v>
      </c>
      <c r="D199" s="36" t="s">
        <v>760</v>
      </c>
      <c r="E199" s="36" t="s">
        <v>761</v>
      </c>
      <c r="F199" s="36" t="s">
        <v>762</v>
      </c>
      <c r="G199" s="36" t="s">
        <v>763</v>
      </c>
      <c r="H199" s="36" t="s">
        <v>764</v>
      </c>
      <c r="I199" s="36" t="s">
        <v>46</v>
      </c>
      <c r="J199" s="36" t="s">
        <v>765</v>
      </c>
      <c r="K199" s="36" t="s">
        <v>762</v>
      </c>
      <c r="L199" s="36" t="s">
        <v>766</v>
      </c>
      <c r="M199" s="36" t="s">
        <v>767</v>
      </c>
    </row>
    <row r="200" spans="2:13" x14ac:dyDescent="0.25">
      <c r="B200" s="158" t="s">
        <v>2184</v>
      </c>
      <c r="C200" s="158"/>
      <c r="D200" s="159">
        <v>46126</v>
      </c>
      <c r="E200" s="158" t="s">
        <v>3550</v>
      </c>
      <c r="F200" s="160">
        <v>2026000479</v>
      </c>
      <c r="G200" s="158" t="s">
        <v>1598</v>
      </c>
      <c r="H200" s="158">
        <v>1085306253</v>
      </c>
      <c r="I200" s="158" t="s">
        <v>3562</v>
      </c>
      <c r="J200" s="158" t="s">
        <v>768</v>
      </c>
      <c r="K200" s="161">
        <v>2026700010</v>
      </c>
      <c r="L200" s="162">
        <v>583333</v>
      </c>
      <c r="M200" s="325">
        <v>0</v>
      </c>
    </row>
    <row r="201" spans="2:13" x14ac:dyDescent="0.25">
      <c r="B201" s="163" t="s">
        <v>2184</v>
      </c>
      <c r="C201" s="163"/>
      <c r="D201" s="164">
        <v>46126</v>
      </c>
      <c r="E201" s="163" t="s">
        <v>3550</v>
      </c>
      <c r="F201" s="165">
        <v>2026000484</v>
      </c>
      <c r="G201" s="163" t="s">
        <v>3038</v>
      </c>
      <c r="H201" s="163">
        <v>1085317360</v>
      </c>
      <c r="I201" s="163" t="s">
        <v>3563</v>
      </c>
      <c r="J201" s="163" t="s">
        <v>768</v>
      </c>
      <c r="K201" s="166">
        <v>2026700019</v>
      </c>
      <c r="L201" s="167">
        <v>132996</v>
      </c>
      <c r="M201" s="326">
        <v>0</v>
      </c>
    </row>
    <row r="202" spans="2:13" x14ac:dyDescent="0.25">
      <c r="B202" s="158" t="s">
        <v>2184</v>
      </c>
      <c r="C202" s="158"/>
      <c r="D202" s="159">
        <v>46126</v>
      </c>
      <c r="E202" s="158" t="s">
        <v>3550</v>
      </c>
      <c r="F202" s="160">
        <v>2026000487</v>
      </c>
      <c r="G202" s="158" t="s">
        <v>2309</v>
      </c>
      <c r="H202" s="158">
        <v>1085244325</v>
      </c>
      <c r="I202" s="158" t="s">
        <v>3564</v>
      </c>
      <c r="J202" s="158" t="s">
        <v>768</v>
      </c>
      <c r="K202" s="161">
        <v>2026700016</v>
      </c>
      <c r="L202" s="162">
        <v>583333</v>
      </c>
      <c r="M202" s="325">
        <v>0</v>
      </c>
    </row>
    <row r="203" spans="2:13" x14ac:dyDescent="0.25">
      <c r="B203" s="163" t="s">
        <v>2184</v>
      </c>
      <c r="C203" s="163"/>
      <c r="D203" s="164">
        <v>46126</v>
      </c>
      <c r="E203" s="163" t="s">
        <v>3550</v>
      </c>
      <c r="F203" s="165">
        <v>2026000491</v>
      </c>
      <c r="G203" s="163" t="s">
        <v>1105</v>
      </c>
      <c r="H203" s="163">
        <v>1085294152</v>
      </c>
      <c r="I203" s="163" t="s">
        <v>3565</v>
      </c>
      <c r="J203" s="163" t="s">
        <v>768</v>
      </c>
      <c r="K203" s="166">
        <v>2026700011</v>
      </c>
      <c r="L203" s="167">
        <v>583333</v>
      </c>
      <c r="M203" s="326">
        <v>0</v>
      </c>
    </row>
    <row r="204" spans="2:13" x14ac:dyDescent="0.25">
      <c r="B204" s="158" t="s">
        <v>2184</v>
      </c>
      <c r="C204" s="158"/>
      <c r="D204" s="159">
        <v>46126</v>
      </c>
      <c r="E204" s="158" t="s">
        <v>3550</v>
      </c>
      <c r="F204" s="160">
        <v>2026000492</v>
      </c>
      <c r="G204" s="158" t="s">
        <v>1108</v>
      </c>
      <c r="H204" s="158">
        <v>59832769</v>
      </c>
      <c r="I204" s="158" t="s">
        <v>3566</v>
      </c>
      <c r="J204" s="158" t="s">
        <v>768</v>
      </c>
      <c r="K204" s="161">
        <v>2026700012</v>
      </c>
      <c r="L204" s="162">
        <v>583333</v>
      </c>
      <c r="M204" s="325">
        <v>0</v>
      </c>
    </row>
    <row r="205" spans="2:13" x14ac:dyDescent="0.25">
      <c r="B205" s="163" t="s">
        <v>2184</v>
      </c>
      <c r="C205" s="163"/>
      <c r="D205" s="164">
        <v>46126</v>
      </c>
      <c r="E205" s="163" t="s">
        <v>3550</v>
      </c>
      <c r="F205" s="165">
        <v>2026000500</v>
      </c>
      <c r="G205" s="163" t="s">
        <v>1610</v>
      </c>
      <c r="H205" s="163">
        <v>1004214918</v>
      </c>
      <c r="I205" s="163" t="s">
        <v>3567</v>
      </c>
      <c r="J205" s="163" t="s">
        <v>768</v>
      </c>
      <c r="K205" s="166">
        <v>2026700005</v>
      </c>
      <c r="L205" s="167">
        <v>1000000</v>
      </c>
      <c r="M205" s="326">
        <v>0</v>
      </c>
    </row>
    <row r="206" spans="2:13" x14ac:dyDescent="0.25">
      <c r="B206" s="512"/>
      <c r="C206" s="512"/>
      <c r="D206" s="512"/>
      <c r="E206" s="512"/>
      <c r="F206" s="512"/>
      <c r="G206" s="512"/>
      <c r="H206" s="512"/>
      <c r="I206" s="512"/>
      <c r="J206" s="512"/>
      <c r="K206" s="512"/>
      <c r="L206" s="514"/>
      <c r="M206" s="514"/>
    </row>
    <row r="207" spans="2:13" x14ac:dyDescent="0.25">
      <c r="B207" s="529" t="s">
        <v>3573</v>
      </c>
      <c r="C207" s="529"/>
      <c r="D207" s="529"/>
      <c r="E207" s="529"/>
      <c r="F207" s="529"/>
      <c r="G207" s="529"/>
      <c r="H207" s="529"/>
      <c r="I207" s="529"/>
      <c r="J207" s="529"/>
      <c r="K207" s="30" t="s">
        <v>779</v>
      </c>
      <c r="L207" s="205">
        <v>3466328</v>
      </c>
      <c r="M207" s="30">
        <v>0</v>
      </c>
    </row>
    <row r="208" spans="2:13" x14ac:dyDescent="0.25">
      <c r="B208" s="36" t="s">
        <v>758</v>
      </c>
      <c r="C208" s="36" t="s">
        <v>759</v>
      </c>
      <c r="D208" s="36" t="s">
        <v>760</v>
      </c>
      <c r="E208" s="36" t="s">
        <v>761</v>
      </c>
      <c r="F208" s="36" t="s">
        <v>762</v>
      </c>
      <c r="G208" s="36" t="s">
        <v>763</v>
      </c>
      <c r="H208" s="36" t="s">
        <v>764</v>
      </c>
      <c r="I208" s="36" t="s">
        <v>46</v>
      </c>
      <c r="J208" s="36" t="s">
        <v>765</v>
      </c>
      <c r="K208" s="36" t="s">
        <v>762</v>
      </c>
      <c r="L208" s="36" t="s">
        <v>766</v>
      </c>
      <c r="M208" s="36" t="s">
        <v>767</v>
      </c>
    </row>
    <row r="209" spans="2:13" x14ac:dyDescent="0.25">
      <c r="B209" s="158" t="s">
        <v>2733</v>
      </c>
      <c r="C209" s="158"/>
      <c r="D209" s="159">
        <v>46126</v>
      </c>
      <c r="E209" s="158" t="s">
        <v>3550</v>
      </c>
      <c r="F209" s="160">
        <v>2026000488</v>
      </c>
      <c r="G209" s="158" t="s">
        <v>2302</v>
      </c>
      <c r="H209" s="158">
        <v>1085341546</v>
      </c>
      <c r="I209" s="158" t="s">
        <v>3569</v>
      </c>
      <c r="J209" s="158" t="s">
        <v>768</v>
      </c>
      <c r="K209" s="161">
        <v>2026700015</v>
      </c>
      <c r="L209" s="162">
        <v>583333</v>
      </c>
      <c r="M209" s="325">
        <v>0</v>
      </c>
    </row>
    <row r="210" spans="2:13" x14ac:dyDescent="0.25">
      <c r="B210" s="163" t="s">
        <v>2733</v>
      </c>
      <c r="C210" s="163"/>
      <c r="D210" s="164">
        <v>46126</v>
      </c>
      <c r="E210" s="163" t="s">
        <v>3550</v>
      </c>
      <c r="F210" s="165">
        <v>2026000489</v>
      </c>
      <c r="G210" s="163" t="s">
        <v>1123</v>
      </c>
      <c r="H210" s="163">
        <v>37084173</v>
      </c>
      <c r="I210" s="163" t="s">
        <v>3570</v>
      </c>
      <c r="J210" s="163" t="s">
        <v>768</v>
      </c>
      <c r="K210" s="166">
        <v>2026700014</v>
      </c>
      <c r="L210" s="167">
        <v>583333</v>
      </c>
      <c r="M210" s="326">
        <v>0</v>
      </c>
    </row>
    <row r="211" spans="2:13" x14ac:dyDescent="0.25">
      <c r="B211" s="158" t="s">
        <v>2733</v>
      </c>
      <c r="C211" s="158"/>
      <c r="D211" s="159">
        <v>46126</v>
      </c>
      <c r="E211" s="158" t="s">
        <v>3550</v>
      </c>
      <c r="F211" s="160">
        <v>2026000490</v>
      </c>
      <c r="G211" s="158" t="s">
        <v>1121</v>
      </c>
      <c r="H211" s="158">
        <v>30741765</v>
      </c>
      <c r="I211" s="158" t="s">
        <v>3571</v>
      </c>
      <c r="J211" s="158" t="s">
        <v>768</v>
      </c>
      <c r="K211" s="161">
        <v>2026700013</v>
      </c>
      <c r="L211" s="162">
        <v>583333</v>
      </c>
      <c r="M211" s="325">
        <v>0</v>
      </c>
    </row>
    <row r="212" spans="2:13" x14ac:dyDescent="0.25">
      <c r="B212" s="163" t="s">
        <v>2733</v>
      </c>
      <c r="C212" s="163"/>
      <c r="D212" s="164">
        <v>46199</v>
      </c>
      <c r="E212" s="163" t="s">
        <v>3550</v>
      </c>
      <c r="F212" s="165">
        <v>2026000992</v>
      </c>
      <c r="G212" s="163" t="s">
        <v>2866</v>
      </c>
      <c r="H212" s="163">
        <v>1085321648</v>
      </c>
      <c r="I212" s="163" t="s">
        <v>3572</v>
      </c>
      <c r="J212" s="163" t="s">
        <v>768</v>
      </c>
      <c r="K212" s="166">
        <v>2026700027</v>
      </c>
      <c r="L212" s="167">
        <v>333333</v>
      </c>
      <c r="M212" s="326">
        <v>0</v>
      </c>
    </row>
    <row r="213" spans="2:13" x14ac:dyDescent="0.25">
      <c r="B213" s="512"/>
      <c r="C213" s="512"/>
      <c r="D213" s="512"/>
      <c r="E213" s="512"/>
      <c r="F213" s="512"/>
      <c r="G213" s="512"/>
      <c r="H213" s="512"/>
      <c r="I213" s="512"/>
      <c r="J213" s="512"/>
      <c r="K213" s="512"/>
      <c r="L213" s="513"/>
      <c r="M213" s="513"/>
    </row>
    <row r="214" spans="2:13" x14ac:dyDescent="0.25">
      <c r="B214" s="512"/>
      <c r="C214" s="512"/>
      <c r="D214" s="512"/>
      <c r="E214" s="512"/>
      <c r="F214" s="512"/>
      <c r="G214" s="512"/>
      <c r="H214" s="512"/>
      <c r="I214" s="512"/>
      <c r="J214" s="512"/>
      <c r="K214" s="512"/>
      <c r="L214" s="514"/>
      <c r="M214" s="514"/>
    </row>
    <row r="215" spans="2:13" x14ac:dyDescent="0.25">
      <c r="B215" s="516"/>
      <c r="C215" s="516"/>
      <c r="D215" s="516"/>
      <c r="E215" s="516"/>
      <c r="F215" s="516"/>
      <c r="G215" s="516"/>
      <c r="H215" s="516"/>
      <c r="I215" s="516"/>
      <c r="J215" s="516"/>
      <c r="K215" s="30" t="s">
        <v>779</v>
      </c>
      <c r="L215" s="104">
        <v>2083332</v>
      </c>
      <c r="M215" s="30">
        <v>0</v>
      </c>
    </row>
    <row r="216" spans="2:13" x14ac:dyDescent="0.25">
      <c r="H216" s="419"/>
    </row>
    <row r="217" spans="2:13" x14ac:dyDescent="0.25">
      <c r="H217" s="422"/>
    </row>
    <row r="219" spans="2:13" ht="42.75" x14ac:dyDescent="0.25">
      <c r="C219" s="418"/>
      <c r="D219" s="316" t="s">
        <v>3369</v>
      </c>
      <c r="E219" s="316" t="s">
        <v>3370</v>
      </c>
      <c r="F219" s="316" t="s">
        <v>3574</v>
      </c>
      <c r="G219" s="316" t="s">
        <v>2740</v>
      </c>
      <c r="H219" s="316" t="s">
        <v>2195</v>
      </c>
    </row>
    <row r="220" spans="2:13" x14ac:dyDescent="0.25">
      <c r="C220" s="172" t="s">
        <v>1769</v>
      </c>
      <c r="D220" s="317">
        <v>1196740</v>
      </c>
      <c r="E220" s="317">
        <v>1245110</v>
      </c>
      <c r="F220" s="317">
        <f>+L20</f>
        <v>1085400</v>
      </c>
      <c r="G220" s="317">
        <f>F220-E220</f>
        <v>-159710</v>
      </c>
      <c r="H220" s="423">
        <f>(F220/E220)-1</f>
        <v>-0.12826979142405093</v>
      </c>
    </row>
    <row r="221" spans="2:13" x14ac:dyDescent="0.25">
      <c r="C221" s="172" t="s">
        <v>1155</v>
      </c>
      <c r="D221" s="317">
        <v>28691540</v>
      </c>
      <c r="E221" s="317">
        <v>31580352</v>
      </c>
      <c r="F221" s="317">
        <f>+L9+L15</f>
        <v>28491180</v>
      </c>
      <c r="G221" s="317">
        <f t="shared" ref="G221:G230" si="0">F221-E221</f>
        <v>-3089172</v>
      </c>
      <c r="H221" s="423">
        <f t="shared" ref="H221:H229" si="1">(F221/E221)-1</f>
        <v>-9.7819428991798407E-2</v>
      </c>
    </row>
    <row r="222" spans="2:13" x14ac:dyDescent="0.25">
      <c r="C222" s="172" t="s">
        <v>1481</v>
      </c>
      <c r="D222" s="317">
        <v>4386991</v>
      </c>
      <c r="E222" s="317">
        <v>4259056.0599999996</v>
      </c>
      <c r="F222" s="317">
        <f>+L32+L38</f>
        <v>4253609.51</v>
      </c>
      <c r="G222" s="317">
        <f t="shared" si="0"/>
        <v>-5446.5499999998137</v>
      </c>
      <c r="H222" s="423">
        <f t="shared" si="1"/>
        <v>-1.2788162267109993E-3</v>
      </c>
    </row>
    <row r="223" spans="2:13" x14ac:dyDescent="0.25">
      <c r="C223" s="172" t="s">
        <v>2188</v>
      </c>
      <c r="D223" s="317">
        <v>968933</v>
      </c>
      <c r="E223" s="317">
        <v>1334777</v>
      </c>
      <c r="F223" s="317">
        <f>+L62</f>
        <v>1367203</v>
      </c>
      <c r="G223" s="317">
        <f t="shared" si="0"/>
        <v>32426</v>
      </c>
      <c r="H223" s="423">
        <f t="shared" si="1"/>
        <v>2.4293196541444795E-2</v>
      </c>
    </row>
    <row r="224" spans="2:13" x14ac:dyDescent="0.25">
      <c r="C224" s="172" t="s">
        <v>1199</v>
      </c>
      <c r="D224" s="317">
        <v>27535264</v>
      </c>
      <c r="E224" s="317">
        <v>23885135</v>
      </c>
      <c r="F224" s="317">
        <f>+L74+L82</f>
        <v>22610774</v>
      </c>
      <c r="G224" s="317">
        <f t="shared" si="0"/>
        <v>-1274361</v>
      </c>
      <c r="H224" s="423">
        <f t="shared" si="1"/>
        <v>-5.3353728166074865E-2</v>
      </c>
    </row>
    <row r="225" spans="3:8" x14ac:dyDescent="0.25">
      <c r="C225" s="172" t="s">
        <v>2073</v>
      </c>
      <c r="D225" s="317">
        <v>167965647</v>
      </c>
      <c r="E225" s="317">
        <v>148010043</v>
      </c>
      <c r="F225" s="317">
        <f>+L122+L150+L154</f>
        <v>162920548</v>
      </c>
      <c r="G225" s="317">
        <f t="shared" si="0"/>
        <v>14910505</v>
      </c>
      <c r="H225" s="423">
        <f t="shared" si="1"/>
        <v>0.10073981939185028</v>
      </c>
    </row>
    <row r="226" spans="3:8" x14ac:dyDescent="0.25">
      <c r="C226" s="172" t="s">
        <v>2163</v>
      </c>
      <c r="D226" s="317">
        <v>0</v>
      </c>
      <c r="E226" s="317">
        <v>4262693</v>
      </c>
      <c r="F226" s="317">
        <v>0</v>
      </c>
      <c r="G226" s="317">
        <f t="shared" si="0"/>
        <v>-4262693</v>
      </c>
      <c r="H226" s="423">
        <f t="shared" si="1"/>
        <v>-1</v>
      </c>
    </row>
    <row r="227" spans="3:8" x14ac:dyDescent="0.25">
      <c r="C227" s="172" t="s">
        <v>2074</v>
      </c>
      <c r="D227" s="317">
        <v>7674172.6900000004</v>
      </c>
      <c r="E227" s="317">
        <v>8651843.9600000009</v>
      </c>
      <c r="F227" s="317">
        <f>+L162</f>
        <v>6220462.54</v>
      </c>
      <c r="G227" s="317">
        <f t="shared" si="0"/>
        <v>-2431381.4200000009</v>
      </c>
      <c r="H227" s="423">
        <f t="shared" si="1"/>
        <v>-0.28102464991751896</v>
      </c>
    </row>
    <row r="228" spans="3:8" x14ac:dyDescent="0.25">
      <c r="C228" s="172" t="s">
        <v>2063</v>
      </c>
      <c r="D228" s="317">
        <v>211601</v>
      </c>
      <c r="E228" s="317">
        <v>221000</v>
      </c>
      <c r="F228" s="317">
        <v>0</v>
      </c>
      <c r="G228" s="317">
        <f t="shared" si="0"/>
        <v>-221000</v>
      </c>
      <c r="H228" s="423">
        <f t="shared" si="1"/>
        <v>-1</v>
      </c>
    </row>
    <row r="229" spans="3:8" x14ac:dyDescent="0.25">
      <c r="C229" s="172" t="s">
        <v>2327</v>
      </c>
      <c r="D229" s="317">
        <v>43427445</v>
      </c>
      <c r="E229" s="317">
        <v>10273682</v>
      </c>
      <c r="F229" s="317">
        <f>+L180+L207+L215</f>
        <v>9440349.0800000001</v>
      </c>
      <c r="G229" s="317">
        <f t="shared" si="0"/>
        <v>-833332.91999999993</v>
      </c>
      <c r="H229" s="423">
        <f t="shared" si="1"/>
        <v>-8.1113365198572374E-2</v>
      </c>
    </row>
    <row r="230" spans="3:8" x14ac:dyDescent="0.25">
      <c r="C230" s="172" t="s">
        <v>2579</v>
      </c>
      <c r="D230" s="317">
        <v>43552445</v>
      </c>
      <c r="E230" s="317">
        <v>10398682.08</v>
      </c>
      <c r="F230" s="317">
        <f>+L171+L193+L198</f>
        <v>8982016.0800000001</v>
      </c>
      <c r="G230" s="317">
        <f t="shared" si="0"/>
        <v>-1416666</v>
      </c>
      <c r="H230" s="423">
        <f>(F230/E230)-1</f>
        <v>-0.13623514875261966</v>
      </c>
    </row>
    <row r="231" spans="3:8" x14ac:dyDescent="0.25">
      <c r="C231" s="316" t="s">
        <v>2193</v>
      </c>
      <c r="D231" s="262">
        <f>SUM(D220:D230)</f>
        <v>325610778.69</v>
      </c>
      <c r="E231" s="262">
        <f>SUM(E220:E230)</f>
        <v>244122374.10000002</v>
      </c>
      <c r="F231" s="262">
        <f>SUM(F220:F230)</f>
        <v>245371542.21000001</v>
      </c>
      <c r="G231" s="262">
        <f>SUM(G220:G230)</f>
        <v>1249168.1099999985</v>
      </c>
      <c r="H231" s="423">
        <f>(F231/E231)-1</f>
        <v>5.1169751015458509E-3</v>
      </c>
    </row>
  </sheetData>
  <mergeCells count="49">
    <mergeCell ref="B207:J207"/>
    <mergeCell ref="B213:K214"/>
    <mergeCell ref="L213:M214"/>
    <mergeCell ref="B215:J215"/>
    <mergeCell ref="B193:J193"/>
    <mergeCell ref="B197:K197"/>
    <mergeCell ref="L197:M197"/>
    <mergeCell ref="B198:J198"/>
    <mergeCell ref="B206:K206"/>
    <mergeCell ref="L206:M206"/>
    <mergeCell ref="B149:K149"/>
    <mergeCell ref="L149:M149"/>
    <mergeCell ref="B150:J150"/>
    <mergeCell ref="A2:A4"/>
    <mergeCell ref="B7:K8"/>
    <mergeCell ref="L7:M8"/>
    <mergeCell ref="A25:A31"/>
    <mergeCell ref="B123:K123"/>
    <mergeCell ref="L123:M123"/>
    <mergeCell ref="B9:J9"/>
    <mergeCell ref="B20:J20"/>
    <mergeCell ref="B39:K40"/>
    <mergeCell ref="B82:K83"/>
    <mergeCell ref="L82:M83"/>
    <mergeCell ref="B84:J84"/>
    <mergeCell ref="B155:K155"/>
    <mergeCell ref="B162:J162"/>
    <mergeCell ref="B170:K170"/>
    <mergeCell ref="B151:J151"/>
    <mergeCell ref="L155:M155"/>
    <mergeCell ref="L170:M170"/>
    <mergeCell ref="B171:J171"/>
    <mergeCell ref="B179:K179"/>
    <mergeCell ref="L179:M179"/>
    <mergeCell ref="B180:J180"/>
    <mergeCell ref="B192:K192"/>
    <mergeCell ref="L192:M192"/>
    <mergeCell ref="B32:J32"/>
    <mergeCell ref="B38:J38"/>
    <mergeCell ref="B73:K73"/>
    <mergeCell ref="L73:M73"/>
    <mergeCell ref="B62:J62"/>
    <mergeCell ref="B122:J122"/>
    <mergeCell ref="B74:J74"/>
    <mergeCell ref="B60:K61"/>
    <mergeCell ref="L60:M61"/>
    <mergeCell ref="L39:M40"/>
    <mergeCell ref="B120:K121"/>
    <mergeCell ref="L120:M1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23</vt:i4>
      </vt:variant>
    </vt:vector>
  </HeadingPairs>
  <TitlesOfParts>
    <vt:vector size="23" baseType="lpstr">
      <vt:lpstr>OCT-DIC 2021</vt:lpstr>
      <vt:lpstr>ENE-MAR 2022</vt:lpstr>
      <vt:lpstr>ENERO - MARZO </vt:lpstr>
      <vt:lpstr>ABRIL- JUNIO </vt:lpstr>
      <vt:lpstr>ABRIL- JUN 2022</vt:lpstr>
      <vt:lpstr>JULIO - SEPT</vt:lpstr>
      <vt:lpstr>JULIO - SEPT 2022</vt:lpstr>
      <vt:lpstr>OCTUBRE -  DICIEMBRE  2022 </vt:lpstr>
      <vt:lpstr>ENERO -  MARZO   2023</vt:lpstr>
      <vt:lpstr>ABRIL -JUNIO 2023 CONSTANZA</vt:lpstr>
      <vt:lpstr>JULIO- SEPTIEMBRE 2023 </vt:lpstr>
      <vt:lpstr>OCTUBRE - DICIEMBRE 2023</vt:lpstr>
      <vt:lpstr>ENERO-MARZO 2024</vt:lpstr>
      <vt:lpstr>ABRIL-JUNIO 2024</vt:lpstr>
      <vt:lpstr>JULIO - SEPTIEMBRE 2024</vt:lpstr>
      <vt:lpstr>OCTUBRE  - DICIEMBRE  2024 </vt:lpstr>
      <vt:lpstr>ANEXOS</vt:lpstr>
      <vt:lpstr>ENERO - MARZO  2025</vt:lpstr>
      <vt:lpstr>ABRIL  - JUNIO  2025.</vt:lpstr>
      <vt:lpstr>JULIO  -  SEPT 2025</vt:lpstr>
      <vt:lpstr>OCTUBRE - DICIEMBRE  2025 </vt:lpstr>
      <vt:lpstr>ENERO - MARZO 2026 </vt:lpstr>
      <vt:lpstr>ABRIL - JUNIO  2026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sistemas@turnarino.com</dc:creator>
  <cp:lastModifiedBy>CONTROL INTERNO</cp:lastModifiedBy>
  <cp:lastPrinted>2022-07-15T20:24:19Z</cp:lastPrinted>
  <dcterms:created xsi:type="dcterms:W3CDTF">2022-04-20T09:15:24Z</dcterms:created>
  <dcterms:modified xsi:type="dcterms:W3CDTF">2026-07-27T20:14:42Z</dcterms:modified>
</cp:coreProperties>
</file>